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теплоснабжение" sheetId="1" r:id="rId1"/>
    <sheet name="услуги по передаче " sheetId="2" r:id="rId2"/>
    <sheet name="Лист2" sheetId="3" r:id="rId3"/>
    <sheet name="Лист3" sheetId="4" r:id="rId4"/>
  </sheets>
  <externalReferences>
    <externalReference r:id="rId7"/>
    <externalReference r:id="rId8"/>
    <externalReference r:id="rId9"/>
  </externalReferences>
  <definedNames>
    <definedName name="fil">'[1]Титульный'!$F$15</definedName>
    <definedName name="org">'[1]Титульный'!$F$13</definedName>
    <definedName name="_xlnm.Print_Titles" localSheetId="0">'теплоснабжение'!$8:$8</definedName>
    <definedName name="_xlnm.Print_Titles" localSheetId="1">'услуги по передаче '!$8:$8</definedName>
    <definedName name="_xlnm.Print_Area" localSheetId="0">'теплоснабжение'!$A$1:$E$179</definedName>
    <definedName name="_xlnm.Print_Area" localSheetId="1">'услуги по передаче '!$A$1:$E$127</definedName>
  </definedNames>
  <calcPr fullCalcOnLoad="1"/>
</workbook>
</file>

<file path=xl/sharedStrings.xml><?xml version="1.0" encoding="utf-8"?>
<sst xmlns="http://schemas.openxmlformats.org/spreadsheetml/2006/main" count="854" uniqueCount="379">
  <si>
    <t>Является ли организация плательщиком НДС</t>
  </si>
  <si>
    <t>Собственные нужды источника тепла</t>
  </si>
  <si>
    <t>Отпуск с коллекторов - всего, в т.ч.:</t>
  </si>
  <si>
    <t>бюджетным организациям</t>
  </si>
  <si>
    <t>прочим потребителям</t>
  </si>
  <si>
    <t>организациям-перепродавцам</t>
  </si>
  <si>
    <t>в собственную тепловую сеть</t>
  </si>
  <si>
    <t>Покупная энергия:</t>
  </si>
  <si>
    <t>с коллекторов блок-станций</t>
  </si>
  <si>
    <t>из тепловой сети</t>
  </si>
  <si>
    <t>Отпуск в сеть</t>
  </si>
  <si>
    <t>Потери в сетях</t>
  </si>
  <si>
    <t>Полезный отпуск - всего, в т.ч.:</t>
  </si>
  <si>
    <t>полезный отпуск организациям-перепродавцам</t>
  </si>
  <si>
    <t>полезный отпуск по группам потребителей - всего, в т.ч.:</t>
  </si>
  <si>
    <t>Топливо на технологические цели</t>
  </si>
  <si>
    <t>Уголь</t>
  </si>
  <si>
    <t>Газ природный, в том числе</t>
  </si>
  <si>
    <t>газ по регулируемой цене</t>
  </si>
  <si>
    <t>газ по нерегулируемой цене</t>
  </si>
  <si>
    <t>Газ сжиженный</t>
  </si>
  <si>
    <t>Мазут</t>
  </si>
  <si>
    <t>Нефть</t>
  </si>
  <si>
    <t>Дизельное топливо</t>
  </si>
  <si>
    <t>Дрова</t>
  </si>
  <si>
    <t>энергия НН (0,4 кВ и ниже)</t>
  </si>
  <si>
    <t>заявленная мощность по НН (0,4 кВ и ниже)</t>
  </si>
  <si>
    <t>энергия СН 2 (1-20 кВ)</t>
  </si>
  <si>
    <t>заявленная мощность по СН 2 (1-20 кВ)</t>
  </si>
  <si>
    <t>энергия СН 1 (35 кВ)</t>
  </si>
  <si>
    <t>заявленная мощность по СН 1 (35 кВ)</t>
  </si>
  <si>
    <t>энергия ВН (110 кВ и выше)</t>
  </si>
  <si>
    <t>заявленная мощность по ВН (110 кВ и выше)</t>
  </si>
  <si>
    <t>Прочие виды топлива</t>
  </si>
  <si>
    <t>Вода на технологические цели</t>
  </si>
  <si>
    <t>Затраты на покупную тепловую энергию, в том числе:</t>
  </si>
  <si>
    <t>получаемую от блок-станций (комбинированная выработка)</t>
  </si>
  <si>
    <t>покупка потерь от блок-станций</t>
  </si>
  <si>
    <t>получаемую от котельных (некомбинированная выработка)</t>
  </si>
  <si>
    <t>покупка потерь от котельных</t>
  </si>
  <si>
    <t>Оплата труда производственных рабочих</t>
  </si>
  <si>
    <t>Отчисления на соц. нужды с оплаты труда производственных рабочих</t>
  </si>
  <si>
    <t>Расходы по содержанию и эксплуатации оборудования, в том числе:</t>
  </si>
  <si>
    <t>амортизация, включая амортизацию производственного оборудования</t>
  </si>
  <si>
    <t>отчисления в ремонтный фонд</t>
  </si>
  <si>
    <t>другие  расходы по содержанию и эксплуатации оборудования, в том числе:</t>
  </si>
  <si>
    <t>заработная плата ремонтного персонала</t>
  </si>
  <si>
    <t>материалы, в том числе</t>
  </si>
  <si>
    <t>реагенты</t>
  </si>
  <si>
    <t>Расходы  по  подготовке  и  освоению  производства (пусковые работы)</t>
  </si>
  <si>
    <t>Цеховые расходы, в том числе:</t>
  </si>
  <si>
    <t>заработная плата цехового персонала</t>
  </si>
  <si>
    <t>Общехозяйственные расходы всего, в том числе:</t>
  </si>
  <si>
    <t>заработная плата АУП</t>
  </si>
  <si>
    <t>отчисления на соц.нужды от заработной платы АУП</t>
  </si>
  <si>
    <t>целевые средства на НИОКР</t>
  </si>
  <si>
    <t>средства на страхование</t>
  </si>
  <si>
    <t>плата  за  предельно  допустимые  выбросы (сбросы) загрязняющих веществ</t>
  </si>
  <si>
    <t>отчисления  в   ремонтный   фонд    в  случае  его формирования</t>
  </si>
  <si>
    <t>непроизводственные    расходы   (налоги  и  другие обязательные платежи и сборы) всего, в том числе:</t>
  </si>
  <si>
    <t>налог на землю</t>
  </si>
  <si>
    <t>аренда</t>
  </si>
  <si>
    <t>Затраты на покупную электрическую энергию, по уровням напряжения:</t>
  </si>
  <si>
    <t>Итого расходы</t>
  </si>
  <si>
    <t>Объем дотаций из всех уровней бюджета</t>
  </si>
  <si>
    <t>от бюджетных организаций</t>
  </si>
  <si>
    <t>от прочих потребителей</t>
  </si>
  <si>
    <t>Убыток</t>
  </si>
  <si>
    <t>Прибыль на развитие производства, в том числе</t>
  </si>
  <si>
    <t>капитальные вложения</t>
  </si>
  <si>
    <t>Прибыль на социальное развитие</t>
  </si>
  <si>
    <t>Прибыль на поощрение</t>
  </si>
  <si>
    <t>Прибыль на прочие цели</t>
  </si>
  <si>
    <t>на прибыль</t>
  </si>
  <si>
    <t>на имущество</t>
  </si>
  <si>
    <t>Наименование показателей</t>
  </si>
  <si>
    <t>Выработка тепловой энергии</t>
  </si>
  <si>
    <t>Ед. изм.</t>
  </si>
  <si>
    <t xml:space="preserve">I. Натуральные показатели </t>
  </si>
  <si>
    <t>Гкал</t>
  </si>
  <si>
    <t>№ п/п</t>
  </si>
  <si>
    <t>I</t>
  </si>
  <si>
    <t>Количество котельных</t>
  </si>
  <si>
    <t>км</t>
  </si>
  <si>
    <t>Протяженность тепловых сетей в однотрубном исчислении</t>
  </si>
  <si>
    <t>Гкал/ч</t>
  </si>
  <si>
    <t>Установленная тепловая мощность</t>
  </si>
  <si>
    <t>Присоединенная тепловая нагрузка</t>
  </si>
  <si>
    <t>ед.</t>
  </si>
  <si>
    <t>Полная себестоимость отпущенной тепловой энергии (тыс. руб.)</t>
  </si>
  <si>
    <t xml:space="preserve">II. </t>
  </si>
  <si>
    <t>1.1.</t>
  </si>
  <si>
    <t>1.2.</t>
  </si>
  <si>
    <t>1.3.</t>
  </si>
  <si>
    <t>1.3.1.</t>
  </si>
  <si>
    <t>1.3.2.</t>
  </si>
  <si>
    <t>1.3.3.</t>
  </si>
  <si>
    <t>1.3.4.</t>
  </si>
  <si>
    <t>1.3.5.</t>
  </si>
  <si>
    <t>1.3.6.</t>
  </si>
  <si>
    <t>1.4.</t>
  </si>
  <si>
    <t>1.4.1.</t>
  </si>
  <si>
    <t>1.4.2.</t>
  </si>
  <si>
    <t>1.5.</t>
  </si>
  <si>
    <t>1.6.</t>
  </si>
  <si>
    <t>1.7.</t>
  </si>
  <si>
    <t>1.7.1.</t>
  </si>
  <si>
    <t>1.7.2.</t>
  </si>
  <si>
    <t>1.7.3.</t>
  </si>
  <si>
    <t>1.7.4.</t>
  </si>
  <si>
    <t>1.7.5.</t>
  </si>
  <si>
    <t>1.7.6.</t>
  </si>
  <si>
    <t>1.8.</t>
  </si>
  <si>
    <t>1.9.</t>
  </si>
  <si>
    <t>1.10.</t>
  </si>
  <si>
    <t>1.11.</t>
  </si>
  <si>
    <t>1.12.</t>
  </si>
  <si>
    <t>2.1.</t>
  </si>
  <si>
    <t>тыс. руб.</t>
  </si>
  <si>
    <t xml:space="preserve">Расход условного топлива </t>
  </si>
  <si>
    <t>т.у.т.</t>
  </si>
  <si>
    <t>2.1.1.</t>
  </si>
  <si>
    <t>2.1.1.1.</t>
  </si>
  <si>
    <t>2.1.1.2.</t>
  </si>
  <si>
    <t>2.1.1.3</t>
  </si>
  <si>
    <t>2.1.2.</t>
  </si>
  <si>
    <t>2.1.2.1.</t>
  </si>
  <si>
    <t>2.1.2.1.1.</t>
  </si>
  <si>
    <t>2.1.2.1.2.</t>
  </si>
  <si>
    <t>2.1.2.1.3.</t>
  </si>
  <si>
    <t>2.1.2.2.</t>
  </si>
  <si>
    <t>2.1.2.2.1.</t>
  </si>
  <si>
    <t>2.1.2.2.2.</t>
  </si>
  <si>
    <t>2.1.2.2.3.</t>
  </si>
  <si>
    <t>2.1.3.</t>
  </si>
  <si>
    <t>2.1.3.1.</t>
  </si>
  <si>
    <t>2.1.3.2.</t>
  </si>
  <si>
    <t>2.1.3.3.</t>
  </si>
  <si>
    <t>2.1.4.</t>
  </si>
  <si>
    <t>2.1.4.1.</t>
  </si>
  <si>
    <t>2.1.4.2.</t>
  </si>
  <si>
    <t>2.1.4.3.</t>
  </si>
  <si>
    <t>2.1.5.</t>
  </si>
  <si>
    <t>2.1.5.1.</t>
  </si>
  <si>
    <t>2.1.5.2.</t>
  </si>
  <si>
    <t>2.1.5.3.</t>
  </si>
  <si>
    <t>2.1.6.</t>
  </si>
  <si>
    <t>2.1.6.1.</t>
  </si>
  <si>
    <t>2.1.6.2.</t>
  </si>
  <si>
    <t>2.1.6.3.</t>
  </si>
  <si>
    <t>2.1.7.</t>
  </si>
  <si>
    <t>2.1.7.1.</t>
  </si>
  <si>
    <t>2.1.7.2.</t>
  </si>
  <si>
    <t>2.1.7.3.</t>
  </si>
  <si>
    <t>2.1.8.</t>
  </si>
  <si>
    <t>1.13.</t>
  </si>
  <si>
    <t>2.2.</t>
  </si>
  <si>
    <t>2.2.1.</t>
  </si>
  <si>
    <t>2.3.</t>
  </si>
  <si>
    <t>2.3.1.</t>
  </si>
  <si>
    <t>2.3.2.</t>
  </si>
  <si>
    <t>2.3.4.</t>
  </si>
  <si>
    <t>2.4.</t>
  </si>
  <si>
    <t>2.5.</t>
  </si>
  <si>
    <t>Численность производственных рабочих</t>
  </si>
  <si>
    <t>2.4.1.</t>
  </si>
  <si>
    <t>2.6.</t>
  </si>
  <si>
    <t>2.6.1.</t>
  </si>
  <si>
    <t>2.6.2.</t>
  </si>
  <si>
    <t>2.6.3.</t>
  </si>
  <si>
    <t>2.6.3.1.</t>
  </si>
  <si>
    <t>2.6.3.2.</t>
  </si>
  <si>
    <t>2.6.4.</t>
  </si>
  <si>
    <t>2.6.4.1.</t>
  </si>
  <si>
    <t>2.7.</t>
  </si>
  <si>
    <t>2.8.</t>
  </si>
  <si>
    <t>2.8.1.</t>
  </si>
  <si>
    <t>2.8.2.</t>
  </si>
  <si>
    <t>2.9.</t>
  </si>
  <si>
    <t>2.9.1.</t>
  </si>
  <si>
    <t>2.9.1.1.</t>
  </si>
  <si>
    <t>2.9.2.</t>
  </si>
  <si>
    <t>2.9.3.</t>
  </si>
  <si>
    <t>2.9.4.</t>
  </si>
  <si>
    <t>2.9.5.</t>
  </si>
  <si>
    <t>2.9.6.</t>
  </si>
  <si>
    <t>2.9.7.</t>
  </si>
  <si>
    <t>2.9.7.1.</t>
  </si>
  <si>
    <t>2.9.8.</t>
  </si>
  <si>
    <t>2.9.8.1.</t>
  </si>
  <si>
    <t>2.10.</t>
  </si>
  <si>
    <t>2.10.1.</t>
  </si>
  <si>
    <t>2.10.1.1.</t>
  </si>
  <si>
    <t>2.10.1.2.</t>
  </si>
  <si>
    <t>2.10.2.</t>
  </si>
  <si>
    <t>2.10.2.1.</t>
  </si>
  <si>
    <t>2.10.2.2.</t>
  </si>
  <si>
    <t>2.10.3.</t>
  </si>
  <si>
    <t>2.10.3.1.</t>
  </si>
  <si>
    <t>2.10.3.2.</t>
  </si>
  <si>
    <t>2.10.4.</t>
  </si>
  <si>
    <t>2.10.4.1.</t>
  </si>
  <si>
    <t>2.10.4.2.</t>
  </si>
  <si>
    <t>2.10.5.</t>
  </si>
  <si>
    <t>2.10.5.1.</t>
  </si>
  <si>
    <t>2.10.5.2.</t>
  </si>
  <si>
    <t>2.10.6.</t>
  </si>
  <si>
    <t>2.10.6.1.</t>
  </si>
  <si>
    <t>2.10.6.2.</t>
  </si>
  <si>
    <t>2.10.7.</t>
  </si>
  <si>
    <t>2.10.7.1.</t>
  </si>
  <si>
    <t>2.10.7.2.</t>
  </si>
  <si>
    <t>2.10.8.</t>
  </si>
  <si>
    <t>2.10.8.1.</t>
  </si>
  <si>
    <t>2.10.8.2.</t>
  </si>
  <si>
    <t>2.11.</t>
  </si>
  <si>
    <t>Цена топлива, в том числе</t>
  </si>
  <si>
    <t xml:space="preserve">тариф транспортировки топлива </t>
  </si>
  <si>
    <t>руб./т.</t>
  </si>
  <si>
    <t>т.</t>
  </si>
  <si>
    <t>Объем топлива</t>
  </si>
  <si>
    <t>руб./тыс.м3</t>
  </si>
  <si>
    <t>тыс.м 3</t>
  </si>
  <si>
    <t xml:space="preserve">Объем топлива </t>
  </si>
  <si>
    <t>м3</t>
  </si>
  <si>
    <t>объем воды на технологические нужды</t>
  </si>
  <si>
    <t>чел.</t>
  </si>
  <si>
    <t xml:space="preserve">тариф на энергию </t>
  </si>
  <si>
    <t xml:space="preserve">объем энергии </t>
  </si>
  <si>
    <t>тыс.кВт.ч</t>
  </si>
  <si>
    <t xml:space="preserve">тариф на заявленную мощность </t>
  </si>
  <si>
    <t>годовой объем мощности</t>
  </si>
  <si>
    <t xml:space="preserve"> (МВт)</t>
  </si>
  <si>
    <t>руб.кВт.мес</t>
  </si>
  <si>
    <t>Среднеотпускной тариф</t>
  </si>
  <si>
    <t>руб./Гкал</t>
  </si>
  <si>
    <t>численность ремонтного  персонала, распределяемого на регулируемый вид деятельности</t>
  </si>
  <si>
    <t>численность цехового персонала, распределяемого на регулируемый вид деятельности</t>
  </si>
  <si>
    <t>среднемесячная оплата труда цехового персонала</t>
  </si>
  <si>
    <t>среднемесячная оплата труда  ремонтного персонала</t>
  </si>
  <si>
    <t>численность АУП, распределяемого на регулируемый вид деятельности</t>
  </si>
  <si>
    <t>Товарная продукция , тыс.руб., в т.ч.:</t>
  </si>
  <si>
    <t>отчисления на соц. нужды от заработной платы ремонтного персонала</t>
  </si>
  <si>
    <t>отчисления на соц. нужды от заработной платы цехового персонала</t>
  </si>
  <si>
    <t>руб./кВт. ч</t>
  </si>
  <si>
    <t>Налоги, сборы, платежи - всего, в том числе</t>
  </si>
  <si>
    <t>Количество аварий и повреждений на сетях</t>
  </si>
  <si>
    <t>мин.</t>
  </si>
  <si>
    <t>%</t>
  </si>
  <si>
    <t>Износ сетей</t>
  </si>
  <si>
    <t>Износ оборудования</t>
  </si>
  <si>
    <t>1.14.</t>
  </si>
  <si>
    <t>1.15.</t>
  </si>
  <si>
    <t>1.16.</t>
  </si>
  <si>
    <t>1.17.</t>
  </si>
  <si>
    <t>1.18.</t>
  </si>
  <si>
    <t>1.19.</t>
  </si>
  <si>
    <t>4.1.</t>
  </si>
  <si>
    <t>4.2.</t>
  </si>
  <si>
    <t>4.3.</t>
  </si>
  <si>
    <t>7.1.</t>
  </si>
  <si>
    <t>7.1.1.</t>
  </si>
  <si>
    <t>7.2.</t>
  </si>
  <si>
    <t>7.3.</t>
  </si>
  <si>
    <t>7.4.</t>
  </si>
  <si>
    <t>7.5.</t>
  </si>
  <si>
    <t>7.5.1.</t>
  </si>
  <si>
    <t>7.5.2.</t>
  </si>
  <si>
    <t>Количество котлов (энергоустановок)</t>
  </si>
  <si>
    <t>Количество аварий и повреждений на сооружениях</t>
  </si>
  <si>
    <t>Перебои теплоснабжения</t>
  </si>
  <si>
    <t>Доля аварий на сетях теплоснабжения с превышением установленного времени ликвидации аварий по отношению к общему числу аварий</t>
  </si>
  <si>
    <t>1.20.</t>
  </si>
  <si>
    <t>к приложению № 1 приказа Министерства энергетики и жилищно-коммунального хозяйства Самарской области от "___" _________2011 года № ___</t>
  </si>
  <si>
    <t xml:space="preserve">  за _________________ 20____ года</t>
  </si>
  <si>
    <t>по (наименование организации)</t>
  </si>
  <si>
    <t>_____________________________</t>
  </si>
  <si>
    <t xml:space="preserve">                                        (подпись)</t>
  </si>
  <si>
    <t>(расшифровка подписи)</t>
  </si>
  <si>
    <t>Должностное лицо, ответственное за составление формы</t>
  </si>
  <si>
    <t>____________________________________________________</t>
  </si>
  <si>
    <t>_____________</t>
  </si>
  <si>
    <t>(должность)</t>
  </si>
  <si>
    <t xml:space="preserve"> (подпись)</t>
  </si>
  <si>
    <t>"______" _________________ 20___ год</t>
  </si>
  <si>
    <t>___________________________</t>
  </si>
  <si>
    <t xml:space="preserve">             (дата составления документа)</t>
  </si>
  <si>
    <t>(номер контактного телефона)</t>
  </si>
  <si>
    <t>Руководитель организации                                       _______________________</t>
  </si>
  <si>
    <t>________________</t>
  </si>
  <si>
    <t>Отчетный период</t>
  </si>
  <si>
    <t>Аналогичный период прошлого года</t>
  </si>
  <si>
    <t>Информация об основных показателях финансово-хозяйственной деятельности по производству и передаче тепловой энергии</t>
  </si>
  <si>
    <t>Почтовый адрес:</t>
  </si>
  <si>
    <t>Сроки предоставления: ежеквартальная - до 30 апреля, 30 июля и 30 октября. Годовая - до 1 апреля.</t>
  </si>
  <si>
    <t>руб.</t>
  </si>
  <si>
    <t>среднемесячная оплата труда производственных рабочих</t>
  </si>
  <si>
    <t>2.4.2.</t>
  </si>
  <si>
    <t>среднемесячная оплата труда АУП</t>
  </si>
  <si>
    <t xml:space="preserve"> Примечание:</t>
  </si>
  <si>
    <t>* Если для организации установлено несколько тарифов, форма заполняется по каждому тарифу отдельно.</t>
  </si>
  <si>
    <t>Форма  № 8</t>
  </si>
  <si>
    <t>Протяженность сетей, нуждающихся в замене</t>
  </si>
  <si>
    <t>2.8.1.1.</t>
  </si>
  <si>
    <t>2.8.1.2.</t>
  </si>
  <si>
    <t>2.6.3.1.1.</t>
  </si>
  <si>
    <t>2.6.3.1.2.</t>
  </si>
  <si>
    <t>2.9.1.2.</t>
  </si>
  <si>
    <t>да</t>
  </si>
  <si>
    <t>нет</t>
  </si>
  <si>
    <t>2.3.3.</t>
  </si>
  <si>
    <t>2.8.3.</t>
  </si>
  <si>
    <t>2.9.9.</t>
  </si>
  <si>
    <t>амортизация зданий, сооружений, инвентаря цехового назначения</t>
  </si>
  <si>
    <t>другие   затраты,   относимые   на   себестоимость продукции, в том числе:</t>
  </si>
  <si>
    <t>амортизация зданий, сооружений, инвентаря общехозяйственного назначения</t>
  </si>
  <si>
    <t>2.11.1.</t>
  </si>
  <si>
    <t>расходы организаций, связанные с производством, передачей и сбытом тепловой энергии (для конечных групп потребителей)</t>
  </si>
  <si>
    <t>4.4.</t>
  </si>
  <si>
    <t>от организаций-перепродавцов</t>
  </si>
  <si>
    <t>4.5.</t>
  </si>
  <si>
    <t>компенсация разницы между экономически обоснованным тарифом и установленным органом местного самоуправления  ограничением тарифа на тепловую энергию</t>
  </si>
  <si>
    <t>на технологические нужды предприятия, всего, в том числе</t>
  </si>
  <si>
    <t>1.3.1.1.</t>
  </si>
  <si>
    <t>в том числе на услуги по централизованному горячему водоснабжению</t>
  </si>
  <si>
    <t>1.7.1.1.</t>
  </si>
  <si>
    <t>Расходы из прибыли</t>
  </si>
  <si>
    <t xml:space="preserve">полезный отпуск на нужды предприятия всего, </t>
  </si>
  <si>
    <t xml:space="preserve"> от населения, исполнителей коммунальных услуг (управляющих организаций, ТСЖ, ЖСК, жилищных или иных специализированных потребительских кооперативов, при непосредственном управлении многоквартирным домом собственниками помещений - иных организаций,  приобретающих коммунальные ресурсы)</t>
  </si>
  <si>
    <t>Населению, исполнителям коммунальных услуг (управляющим организациям, ТСЖ, ЖСК, жилищным или иным специализированным потребительским кооперативам, при непосредственном управлении многоквартирным домом собственниками помещений - иным организациям, приобретающим коммунальные ресурсы)</t>
  </si>
  <si>
    <t>Населению, исполнителям коммунальных услуг (управляющим организациям, ТСЖ, ЖСК, жилищным или иным специализированным потребительским кооперативам, при непосредственном управлении многоквартирным домом собственниками помещений - иным организациям,  приобретающим коммунальные ресурсы)</t>
  </si>
  <si>
    <t>Принято тепловой энергии для передачи (транспортировки)</t>
  </si>
  <si>
    <t>Потери тепловой энергии</t>
  </si>
  <si>
    <t>Отпуск тепловой энергии</t>
  </si>
  <si>
    <t>то же в %</t>
  </si>
  <si>
    <t>2.2.2.</t>
  </si>
  <si>
    <t>2.2.3.</t>
  </si>
  <si>
    <t>2.2.4.</t>
  </si>
  <si>
    <t>2.5.1.</t>
  </si>
  <si>
    <t>2.5.2.</t>
  </si>
  <si>
    <t>2.5.3.</t>
  </si>
  <si>
    <t>2.5.3.1.</t>
  </si>
  <si>
    <t>2.5.3.1.1.</t>
  </si>
  <si>
    <t>2.2.3.1.2.</t>
  </si>
  <si>
    <t>2.5.3.2.</t>
  </si>
  <si>
    <t>2.5.4.</t>
  </si>
  <si>
    <t>2.5.4.1.</t>
  </si>
  <si>
    <t>2.7.1.</t>
  </si>
  <si>
    <t>2.7.1.1.</t>
  </si>
  <si>
    <t>2.7.1.2.</t>
  </si>
  <si>
    <t>2.7.2.</t>
  </si>
  <si>
    <t>2.7.3.</t>
  </si>
  <si>
    <t>2.8.4.</t>
  </si>
  <si>
    <t>2.8.5.</t>
  </si>
  <si>
    <t>2.8.6.</t>
  </si>
  <si>
    <t>2.8.7.</t>
  </si>
  <si>
    <t>2.8.7.1.</t>
  </si>
  <si>
    <t>2.8.8.</t>
  </si>
  <si>
    <t>2.8.9.</t>
  </si>
  <si>
    <t>2.8.8.1.</t>
  </si>
  <si>
    <t>2.9.2.1.</t>
  </si>
  <si>
    <t>2.9.2.2.</t>
  </si>
  <si>
    <t>2.9.3.1.</t>
  </si>
  <si>
    <t>2.9.3.2.</t>
  </si>
  <si>
    <t>2.9.4.1.</t>
  </si>
  <si>
    <t>2.9.4.2.</t>
  </si>
  <si>
    <t>2.9.5.1.</t>
  </si>
  <si>
    <t>2.9.5.2.</t>
  </si>
  <si>
    <t>2.9.6.1.</t>
  </si>
  <si>
    <t>2.9.6.2.</t>
  </si>
  <si>
    <t>2.9.7.2.</t>
  </si>
  <si>
    <t>2.9.8.2.</t>
  </si>
  <si>
    <t>Информация об основных показателях финансово-хозяйственной деятельности по передаче тепловой энергии</t>
  </si>
  <si>
    <t>по ЗАО "СКК"</t>
  </si>
  <si>
    <t xml:space="preserve">  за  2 квартал 2013 года</t>
  </si>
  <si>
    <t>Генеральный директор                                       _______________________</t>
  </si>
  <si>
    <t>В.Ф. Ключников</t>
  </si>
  <si>
    <t>Ведущий инженер</t>
  </si>
  <si>
    <t>Р.А. Димеев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</si>
</sst>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"/>
    <numFmt numFmtId="178" formatCode="0.000000"/>
    <numFmt numFmtId="179" formatCode="0.00000"/>
    <numFmt numFmtId="180" formatCode="0.0000"/>
    <numFmt numFmtId="181" formatCode="0.00000000"/>
    <numFmt numFmtId="182" formatCode="#,##0.0"/>
  </numFmts>
  <fonts count="41"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11"/>
      <color indexed="20"/>
      <name val="Calibri"/>
      <family val="2"/>
    </font>
    <font>
      <sz val="8"/>
      <color indexed="8"/>
      <name val="Times New Roman"/>
      <family val="1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9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9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 applyNumberFormat="0">
      <alignment horizontal="left"/>
      <protection/>
    </xf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167" fontId="3" fillId="0" borderId="1">
      <alignment/>
      <protection locked="0"/>
    </xf>
    <xf numFmtId="0" fontId="20" fillId="7" borderId="2" applyNumberFormat="0" applyAlignment="0" applyProtection="0"/>
    <xf numFmtId="0" fontId="20" fillId="7" borderId="2" applyNumberFormat="0" applyAlignment="0" applyProtection="0"/>
    <xf numFmtId="0" fontId="21" fillId="20" borderId="3" applyNumberFormat="0" applyAlignment="0" applyProtection="0"/>
    <xf numFmtId="0" fontId="21" fillId="20" borderId="3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7" applyBorder="0">
      <alignment horizontal="center" vertical="center" wrapText="1"/>
      <protection/>
    </xf>
    <xf numFmtId="167" fontId="9" fillId="6" borderId="1">
      <alignment/>
      <protection/>
    </xf>
    <xf numFmtId="4" fontId="1" fillId="21" borderId="8" applyBorder="0">
      <alignment horizontal="right"/>
      <protection/>
    </xf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22" borderId="10" applyNumberFormat="0" applyAlignment="0" applyProtection="0"/>
    <xf numFmtId="0" fontId="27" fillId="22" borderId="10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170" fontId="2" fillId="4" borderId="8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49" fontId="1" fillId="0" borderId="0" applyBorder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9" fontId="1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168" fontId="31" fillId="21" borderId="11" applyNumberFormat="0" applyBorder="0" applyAlignment="0"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12" applyNumberFormat="0" applyFont="0" applyAlignment="0" applyProtection="0"/>
    <xf numFmtId="0" fontId="17" fillId="23" borderId="12" applyNumberFormat="0" applyFont="0" applyAlignment="0" applyProtection="0"/>
    <xf numFmtId="0" fontId="17" fillId="23" borderId="12" applyNumberFormat="0" applyFont="0" applyAlignment="0" applyProtection="0"/>
    <xf numFmtId="0" fontId="17" fillId="23" borderId="12" applyNumberFormat="0" applyFont="0" applyAlignment="0" applyProtection="0"/>
    <xf numFmtId="0" fontId="17" fillId="23" borderId="12" applyNumberFormat="0" applyFont="0" applyAlignment="0" applyProtection="0"/>
    <xf numFmtId="0" fontId="17" fillId="23" borderId="12" applyNumberFormat="0" applyFont="0" applyAlignment="0" applyProtection="0"/>
    <xf numFmtId="9" fontId="0" fillId="0" borderId="0" applyFont="0" applyFill="0" applyBorder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10" fillId="0" borderId="0">
      <alignment horizontal="center"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4" borderId="0" applyBorder="0">
      <alignment horizontal="right"/>
      <protection/>
    </xf>
    <xf numFmtId="4" fontId="1" fillId="7" borderId="14" applyBorder="0">
      <alignment horizontal="right"/>
      <protection/>
    </xf>
    <xf numFmtId="4" fontId="1" fillId="4" borderId="8" applyFont="0" applyBorder="0">
      <alignment horizontal="right"/>
      <protection/>
    </xf>
    <xf numFmtId="0" fontId="35" fillId="4" borderId="0" applyNumberFormat="0" applyBorder="0" applyAlignment="0" applyProtection="0"/>
    <xf numFmtId="0" fontId="35" fillId="4" borderId="0" applyNumberFormat="0" applyBorder="0" applyAlignment="0" applyProtection="0"/>
  </cellStyleXfs>
  <cellXfs count="44">
    <xf numFmtId="0" fontId="0" fillId="0" borderId="0" xfId="0" applyAlignment="1">
      <alignment/>
    </xf>
    <xf numFmtId="49" fontId="13" fillId="24" borderId="8" xfId="119" applyFont="1" applyFill="1" applyBorder="1" applyAlignment="1" applyProtection="1">
      <alignment vertical="center" wrapText="1"/>
      <protection/>
    </xf>
    <xf numFmtId="49" fontId="13" fillId="24" borderId="8" xfId="119" applyFont="1" applyFill="1" applyBorder="1" applyAlignment="1" applyProtection="1">
      <alignment horizontal="left" vertical="center" wrapText="1"/>
      <protection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26" fillId="0" borderId="8" xfId="0" applyFont="1" applyBorder="1" applyAlignment="1">
      <alignment wrapText="1"/>
    </xf>
    <xf numFmtId="0" fontId="1" fillId="24" borderId="8" xfId="122" applyFont="1" applyFill="1" applyBorder="1" applyAlignment="1" applyProtection="1">
      <alignment horizontal="left" wrapText="1"/>
      <protection/>
    </xf>
    <xf numFmtId="0" fontId="1" fillId="24" borderId="8" xfId="122" applyFont="1" applyFill="1" applyBorder="1" applyAlignment="1" applyProtection="1">
      <alignment wrapText="1"/>
      <protection/>
    </xf>
    <xf numFmtId="0" fontId="13" fillId="24" borderId="8" xfId="121" applyFont="1" applyFill="1" applyBorder="1" applyAlignment="1" applyProtection="1">
      <alignment horizontal="left" vertical="center" wrapText="1"/>
      <protection/>
    </xf>
    <xf numFmtId="0" fontId="1" fillId="24" borderId="8" xfId="121" applyFont="1" applyFill="1" applyBorder="1" applyAlignment="1" applyProtection="1">
      <alignment horizontal="left" vertical="center" wrapText="1"/>
      <protection/>
    </xf>
    <xf numFmtId="14" fontId="26" fillId="0" borderId="8" xfId="0" applyNumberFormat="1" applyFont="1" applyBorder="1" applyAlignment="1">
      <alignment wrapText="1"/>
    </xf>
    <xf numFmtId="0" fontId="0" fillId="0" borderId="8" xfId="0" applyFont="1" applyBorder="1" applyAlignment="1">
      <alignment wrapText="1"/>
    </xf>
    <xf numFmtId="49" fontId="1" fillId="24" borderId="8" xfId="121" applyNumberFormat="1" applyFont="1" applyFill="1" applyBorder="1" applyAlignment="1" applyProtection="1">
      <alignment horizontal="left" vertical="center" wrapText="1"/>
      <protection/>
    </xf>
    <xf numFmtId="49" fontId="15" fillId="24" borderId="8" xfId="121" applyNumberFormat="1" applyFont="1" applyFill="1" applyBorder="1" applyAlignment="1" applyProtection="1">
      <alignment horizontal="left" vertical="center" wrapText="1"/>
      <protection/>
    </xf>
    <xf numFmtId="0" fontId="1" fillId="24" borderId="8" xfId="118" applyFont="1" applyFill="1" applyBorder="1" applyAlignment="1" applyProtection="1">
      <alignment horizontal="left" vertical="center" wrapText="1"/>
      <protection/>
    </xf>
    <xf numFmtId="0" fontId="13" fillId="24" borderId="8" xfId="120" applyFont="1" applyFill="1" applyBorder="1" applyAlignment="1" applyProtection="1">
      <alignment horizontal="left" vertical="center" wrapText="1"/>
      <protection/>
    </xf>
    <xf numFmtId="0" fontId="1" fillId="24" borderId="8" xfId="120" applyFont="1" applyFill="1" applyBorder="1" applyAlignment="1" applyProtection="1">
      <alignment horizontal="left" vertical="center" wrapText="1"/>
      <protection/>
    </xf>
    <xf numFmtId="49" fontId="1" fillId="24" borderId="8" xfId="119" applyFont="1" applyFill="1" applyBorder="1" applyAlignment="1" applyProtection="1">
      <alignment horizontal="left" vertical="center" wrapText="1"/>
      <protection/>
    </xf>
    <xf numFmtId="0" fontId="3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horizontal="center" vertical="center" wrapText="1"/>
    </xf>
    <xf numFmtId="0" fontId="0" fillId="14" borderId="8" xfId="0" applyFill="1" applyBorder="1" applyAlignment="1">
      <alignment wrapText="1"/>
    </xf>
    <xf numFmtId="0" fontId="0" fillId="23" borderId="8" xfId="0" applyFill="1" applyBorder="1" applyAlignment="1">
      <alignment wrapText="1"/>
    </xf>
    <xf numFmtId="0" fontId="0" fillId="25" borderId="8" xfId="0" applyFill="1" applyBorder="1" applyAlignment="1">
      <alignment wrapText="1"/>
    </xf>
    <xf numFmtId="168" fontId="0" fillId="25" borderId="8" xfId="0" applyNumberFormat="1" applyFill="1" applyBorder="1" applyAlignment="1">
      <alignment wrapText="1"/>
    </xf>
    <xf numFmtId="1" fontId="0" fillId="25" borderId="8" xfId="0" applyNumberFormat="1" applyFill="1" applyBorder="1" applyAlignment="1">
      <alignment wrapText="1"/>
    </xf>
    <xf numFmtId="172" fontId="0" fillId="0" borderId="0" xfId="0" applyNumberFormat="1" applyAlignment="1">
      <alignment wrapText="1"/>
    </xf>
    <xf numFmtId="172" fontId="0" fillId="25" borderId="8" xfId="0" applyNumberFormat="1" applyFill="1" applyBorder="1" applyAlignment="1">
      <alignment wrapText="1"/>
    </xf>
    <xf numFmtId="172" fontId="0" fillId="14" borderId="8" xfId="0" applyNumberFormat="1" applyFill="1" applyBorder="1" applyAlignment="1">
      <alignment wrapText="1"/>
    </xf>
    <xf numFmtId="3" fontId="0" fillId="25" borderId="8" xfId="0" applyNumberFormat="1" applyFill="1" applyBorder="1" applyAlignment="1">
      <alignment wrapText="1"/>
    </xf>
    <xf numFmtId="1" fontId="0" fillId="14" borderId="8" xfId="0" applyNumberFormat="1" applyFill="1" applyBorder="1" applyAlignment="1">
      <alignment wrapText="1"/>
    </xf>
    <xf numFmtId="2" fontId="0" fillId="25" borderId="8" xfId="0" applyNumberFormat="1" applyFill="1" applyBorder="1" applyAlignment="1">
      <alignment wrapText="1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15" xfId="0" applyBorder="1" applyAlignment="1">
      <alignment horizontal="left" wrapText="1"/>
    </xf>
    <xf numFmtId="0" fontId="13" fillId="24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9" fillId="0" borderId="0" xfId="0" applyFont="1" applyAlignment="1">
      <alignment horizontal="center" vertical="top" wrapText="1"/>
    </xf>
  </cellXfs>
  <cellStyles count="13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 [0]_irl tel sep5" xfId="51"/>
    <cellStyle name="Comma_irl tel sep5" xfId="52"/>
    <cellStyle name="Currency [0]" xfId="53"/>
    <cellStyle name="Currency [0] 2" xfId="54"/>
    <cellStyle name="Currency [0] 3" xfId="55"/>
    <cellStyle name="Currency [0] 4" xfId="56"/>
    <cellStyle name="Currency [0] 5" xfId="57"/>
    <cellStyle name="Currency_irl tel sep5" xfId="58"/>
    <cellStyle name="Euro" xfId="59"/>
    <cellStyle name="Normal_ASUS" xfId="60"/>
    <cellStyle name="Normal1" xfId="61"/>
    <cellStyle name="normбlnм_laroux" xfId="62"/>
    <cellStyle name="Price_Body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Беззащитный" xfId="76"/>
    <cellStyle name="Ввод " xfId="77"/>
    <cellStyle name="Ввод  2" xfId="78"/>
    <cellStyle name="Вывод" xfId="79"/>
    <cellStyle name="Вывод 2" xfId="80"/>
    <cellStyle name="Вычисление" xfId="81"/>
    <cellStyle name="Вычисление 2" xfId="82"/>
    <cellStyle name="Hyperlink" xfId="83"/>
    <cellStyle name="Currency" xfId="84"/>
    <cellStyle name="Currency [0]" xfId="85"/>
    <cellStyle name="Заголовок" xfId="86"/>
    <cellStyle name="Заголовок 1" xfId="87"/>
    <cellStyle name="Заголовок 1 2" xfId="88"/>
    <cellStyle name="Заголовок 2" xfId="89"/>
    <cellStyle name="Заголовок 2 2" xfId="90"/>
    <cellStyle name="Заголовок 3" xfId="91"/>
    <cellStyle name="Заголовок 3 2" xfId="92"/>
    <cellStyle name="Заголовок 4" xfId="93"/>
    <cellStyle name="Заголовок 4 2" xfId="94"/>
    <cellStyle name="ЗаголовокСтолбца" xfId="95"/>
    <cellStyle name="Защитный" xfId="96"/>
    <cellStyle name="Значение" xfId="97"/>
    <cellStyle name="Итог" xfId="98"/>
    <cellStyle name="Итог 2" xfId="99"/>
    <cellStyle name="Контрольная ячейка" xfId="100"/>
    <cellStyle name="Контрольная ячейка 2" xfId="101"/>
    <cellStyle name="Мой заголовок" xfId="102"/>
    <cellStyle name="Мой заголовок листа" xfId="103"/>
    <cellStyle name="Мои наименования показателей" xfId="104"/>
    <cellStyle name="Мои наименования показателей 2" xfId="105"/>
    <cellStyle name="Мои наименования показателей 3" xfId="106"/>
    <cellStyle name="Мои наименования показателей 4" xfId="107"/>
    <cellStyle name="Мои наименования показателей 5" xfId="108"/>
    <cellStyle name="Мои наименования показателей_PRIL2.TEPLO.2.16(29.06.2009)" xfId="109"/>
    <cellStyle name="назв фил" xfId="110"/>
    <cellStyle name="Название" xfId="111"/>
    <cellStyle name="Название 2" xfId="112"/>
    <cellStyle name="Нейтральный" xfId="113"/>
    <cellStyle name="Нейтральный 2" xfId="114"/>
    <cellStyle name="Обычный 2" xfId="115"/>
    <cellStyle name="Обычный 2 2" xfId="116"/>
    <cellStyle name="Обычный 3" xfId="117"/>
    <cellStyle name="Обычный_Вода" xfId="118"/>
    <cellStyle name="Обычный_Лист1" xfId="119"/>
    <cellStyle name="Обычный_тарифы на 2002г с 1-01" xfId="120"/>
    <cellStyle name="Обычный_Тепло" xfId="121"/>
    <cellStyle name="Обычный_формы_отчетности_03_04_09(2)" xfId="122"/>
    <cellStyle name="Followed Hyperlink" xfId="123"/>
    <cellStyle name="Плохой" xfId="124"/>
    <cellStyle name="Плохой 2" xfId="125"/>
    <cellStyle name="Поле ввода" xfId="126"/>
    <cellStyle name="Пояснение" xfId="127"/>
    <cellStyle name="Пояснение 2" xfId="128"/>
    <cellStyle name="Примечание" xfId="129"/>
    <cellStyle name="Примечание 2" xfId="130"/>
    <cellStyle name="Примечание 2 2" xfId="131"/>
    <cellStyle name="Примечание 3" xfId="132"/>
    <cellStyle name="Примечание 4" xfId="133"/>
    <cellStyle name="Примечание 5" xfId="134"/>
    <cellStyle name="Percent" xfId="135"/>
    <cellStyle name="Связанная ячейка" xfId="136"/>
    <cellStyle name="Связанная ячейка 2" xfId="137"/>
    <cellStyle name="Стиль 1" xfId="138"/>
    <cellStyle name="Текст предупреждения" xfId="139"/>
    <cellStyle name="Текст предупреждения 2" xfId="140"/>
    <cellStyle name="Текстовый" xfId="141"/>
    <cellStyle name="Тысячи [0]_3Com" xfId="142"/>
    <cellStyle name="Тысячи_3Com" xfId="143"/>
    <cellStyle name="Comma" xfId="144"/>
    <cellStyle name="Comma [0]" xfId="145"/>
    <cellStyle name="Формула" xfId="146"/>
    <cellStyle name="ФормулаВБ" xfId="147"/>
    <cellStyle name="ФормулаНаКонтроль" xfId="148"/>
    <cellStyle name="Хороший" xfId="149"/>
    <cellStyle name="Хороший 2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VINOKU~1\LOCALS~1\Temp\Rar$DI00.609\JKH.OPEN.INFO.TARIFF.WARM_v4.0(21.02.1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imeev\Downloads\&#1057;&#1087;&#1088;&#1072;&#1074;&#1082;&#1072;%20&#1086;%20&#1087;&#1086;&#1090;&#1088;&#1055;&#1072;&#1088;&#1069;&#1083;&#1069;&#1085;&#1057;&#1040;&#1052;&#1069;&#1057;&#1050;&#1054;%20&#1103;&#1085;&#1074;&#1072;&#1088;&#1100;%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imeev\Downloads\&#1055;&#1077;&#1088;&#1077;&#1076;&#1072;&#1095;&#1072;%20&#1090;&#1077;&#1087;&#1083;&#1072;%20%20I%20&#1087;&#1086;&#1083;&#1091;&#1075;&#1086;&#1076;&#1080;&#1077;%202013%20&#1075;+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анзит2013г"/>
      <sheetName val="ЭлПотрЗАОСКК2013г"/>
      <sheetName val="СводнаяТепл2013г"/>
    </sheetNames>
    <sheetDataSet>
      <sheetData sheetId="2">
        <row r="32">
          <cell r="G32">
            <v>1843</v>
          </cell>
          <cell r="H32">
            <v>0</v>
          </cell>
          <cell r="I32">
            <v>0</v>
          </cell>
          <cell r="J32">
            <v>571.5</v>
          </cell>
          <cell r="K32">
            <v>1300.3900000000003</v>
          </cell>
          <cell r="L32">
            <v>9015.5</v>
          </cell>
          <cell r="M32">
            <v>8702.61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течки"/>
      <sheetName val="Общехоз. расх."/>
      <sheetName val="Зплата "/>
      <sheetName val="Материлы"/>
      <sheetName val="ос08"/>
      <sheetName val="7"/>
      <sheetName val="15.2"/>
      <sheetName val="19.2"/>
      <sheetName val="Цеховые расходы"/>
      <sheetName val="25.1"/>
    </sheetNames>
    <sheetDataSet>
      <sheetData sheetId="1">
        <row r="8">
          <cell r="C8">
            <v>2.3526804521739133</v>
          </cell>
        </row>
        <row r="9">
          <cell r="C9">
            <v>0.7316836206260868</v>
          </cell>
        </row>
        <row r="10">
          <cell r="C10">
            <v>0.15670577600000002</v>
          </cell>
        </row>
        <row r="11">
          <cell r="C11">
            <v>0.183495244</v>
          </cell>
        </row>
        <row r="12">
          <cell r="C12">
            <v>0.058381592</v>
          </cell>
        </row>
        <row r="14">
          <cell r="C14">
            <v>0.47212952</v>
          </cell>
        </row>
        <row r="15">
          <cell r="C15">
            <v>0</v>
          </cell>
        </row>
        <row r="16">
          <cell r="C16">
            <v>5.789984886399999</v>
          </cell>
        </row>
      </sheetData>
      <sheetData sheetId="7">
        <row r="12">
          <cell r="C12">
            <v>1021.4699</v>
          </cell>
        </row>
        <row r="14">
          <cell r="C14">
            <v>317.6771389</v>
          </cell>
        </row>
        <row r="16">
          <cell r="C16">
            <v>5.4807</v>
          </cell>
        </row>
        <row r="19">
          <cell r="C19">
            <v>8.474576271186441</v>
          </cell>
        </row>
        <row r="21">
          <cell r="C21">
            <v>3136.707231692405</v>
          </cell>
        </row>
        <row r="22">
          <cell r="C22">
            <v>906.0618746322746</v>
          </cell>
        </row>
        <row r="23">
          <cell r="C23">
            <v>277.088136378171</v>
          </cell>
        </row>
        <row r="26">
          <cell r="C26">
            <v>220.65128203774674</v>
          </cell>
        </row>
        <row r="28">
          <cell r="C28">
            <v>10.217190611200001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9"/>
  <sheetViews>
    <sheetView view="pageBreakPreview" zoomScaleNormal="87" zoomScaleSheetLayoutView="100" workbookViewId="0" topLeftCell="A1">
      <selection activeCell="D126" sqref="D126"/>
    </sheetView>
  </sheetViews>
  <sheetFormatPr defaultColWidth="9.140625" defaultRowHeight="15"/>
  <cols>
    <col min="1" max="1" width="11.28125" style="4" bestFit="1" customWidth="1"/>
    <col min="2" max="2" width="75.00390625" style="4" customWidth="1"/>
    <col min="3" max="3" width="14.57421875" style="4" customWidth="1"/>
    <col min="4" max="4" width="13.28125" style="4" customWidth="1"/>
    <col min="5" max="5" width="18.00390625" style="4" customWidth="1"/>
    <col min="6" max="10" width="9.140625" style="4" customWidth="1"/>
    <col min="11" max="11" width="0" style="4" hidden="1" customWidth="1"/>
    <col min="12" max="16384" width="9.140625" style="4" customWidth="1"/>
  </cols>
  <sheetData>
    <row r="1" spans="4:5" ht="15">
      <c r="D1" s="40" t="s">
        <v>301</v>
      </c>
      <c r="E1" s="40"/>
    </row>
    <row r="2" spans="4:5" ht="75.75" customHeight="1">
      <c r="D2" s="40" t="s">
        <v>273</v>
      </c>
      <c r="E2" s="40"/>
    </row>
    <row r="3" spans="1:5" ht="35.25" customHeight="1">
      <c r="A3" s="38" t="s">
        <v>292</v>
      </c>
      <c r="B3" s="38"/>
      <c r="C3" s="38"/>
      <c r="D3" s="38"/>
      <c r="E3" s="38"/>
    </row>
    <row r="4" spans="1:5" ht="18.75" customHeight="1">
      <c r="A4" s="41" t="s">
        <v>274</v>
      </c>
      <c r="B4" s="41"/>
      <c r="C4" s="41"/>
      <c r="D4" s="41"/>
      <c r="E4" s="41"/>
    </row>
    <row r="5" spans="1:5" ht="18.75" customHeight="1">
      <c r="A5" s="39" t="s">
        <v>275</v>
      </c>
      <c r="B5" s="39"/>
      <c r="C5" s="39"/>
      <c r="D5" s="39"/>
      <c r="E5" s="39"/>
    </row>
    <row r="6" spans="1:10" ht="18.75" customHeight="1">
      <c r="A6" s="35" t="s">
        <v>293</v>
      </c>
      <c r="B6" s="35"/>
      <c r="C6" s="35"/>
      <c r="D6" s="35"/>
      <c r="E6" s="18"/>
      <c r="G6" s="19"/>
      <c r="H6" s="19"/>
      <c r="I6" s="19"/>
      <c r="J6" s="19"/>
    </row>
    <row r="7" spans="1:11" ht="18.75" customHeight="1">
      <c r="A7" s="37" t="s">
        <v>294</v>
      </c>
      <c r="B7" s="37"/>
      <c r="C7" s="37"/>
      <c r="D7" s="37"/>
      <c r="E7" s="37"/>
      <c r="G7" s="19"/>
      <c r="H7" s="19"/>
      <c r="I7" s="19"/>
      <c r="J7" s="19"/>
      <c r="K7" s="4" t="s">
        <v>308</v>
      </c>
    </row>
    <row r="8" spans="1:11" ht="45">
      <c r="A8" s="23" t="s">
        <v>80</v>
      </c>
      <c r="B8" s="23" t="s">
        <v>75</v>
      </c>
      <c r="C8" s="23" t="s">
        <v>77</v>
      </c>
      <c r="D8" s="23" t="s">
        <v>290</v>
      </c>
      <c r="E8" s="23" t="s">
        <v>291</v>
      </c>
      <c r="G8" s="35"/>
      <c r="H8" s="36"/>
      <c r="I8" s="36"/>
      <c r="J8" s="36"/>
      <c r="K8" s="4" t="s">
        <v>309</v>
      </c>
    </row>
    <row r="9" spans="1:5" ht="15">
      <c r="A9" s="3"/>
      <c r="B9" s="2" t="s">
        <v>0</v>
      </c>
      <c r="C9" s="3"/>
      <c r="D9" s="25"/>
      <c r="E9" s="25"/>
    </row>
    <row r="10" spans="1:5" ht="15">
      <c r="A10" s="5" t="s">
        <v>81</v>
      </c>
      <c r="B10" s="1" t="s">
        <v>78</v>
      </c>
      <c r="C10" s="3"/>
      <c r="D10" s="3"/>
      <c r="E10" s="3"/>
    </row>
    <row r="11" spans="1:5" ht="15">
      <c r="A11" s="3" t="s">
        <v>91</v>
      </c>
      <c r="B11" s="6" t="s">
        <v>76</v>
      </c>
      <c r="C11" s="3" t="s">
        <v>79</v>
      </c>
      <c r="D11" s="24">
        <f>D24-D21-D20+D13+D12</f>
        <v>0</v>
      </c>
      <c r="E11" s="24">
        <f>E24-E21-E20+E13+E12</f>
        <v>0</v>
      </c>
    </row>
    <row r="12" spans="1:5" ht="15">
      <c r="A12" s="3" t="s">
        <v>92</v>
      </c>
      <c r="B12" s="6" t="s">
        <v>1</v>
      </c>
      <c r="C12" s="3" t="s">
        <v>79</v>
      </c>
      <c r="D12" s="26"/>
      <c r="E12" s="26"/>
    </row>
    <row r="13" spans="1:5" ht="15">
      <c r="A13" s="3" t="s">
        <v>93</v>
      </c>
      <c r="B13" s="6" t="s">
        <v>2</v>
      </c>
      <c r="C13" s="3" t="s">
        <v>79</v>
      </c>
      <c r="D13" s="24">
        <f>D14+D16+D17+D18+D19+D20</f>
        <v>0</v>
      </c>
      <c r="E13" s="24">
        <f>E14+E16+E17+E18+E19+E20</f>
        <v>0</v>
      </c>
    </row>
    <row r="14" spans="1:5" ht="15">
      <c r="A14" s="3" t="s">
        <v>94</v>
      </c>
      <c r="B14" s="6" t="s">
        <v>322</v>
      </c>
      <c r="C14" s="3" t="s">
        <v>79</v>
      </c>
      <c r="D14" s="26"/>
      <c r="E14" s="26"/>
    </row>
    <row r="15" spans="1:5" ht="15">
      <c r="A15" s="3" t="s">
        <v>323</v>
      </c>
      <c r="B15" s="6" t="s">
        <v>324</v>
      </c>
      <c r="C15" s="3" t="s">
        <v>79</v>
      </c>
      <c r="D15" s="26"/>
      <c r="E15" s="26"/>
    </row>
    <row r="16" spans="1:5" ht="51.75" customHeight="1">
      <c r="A16" s="3" t="s">
        <v>95</v>
      </c>
      <c r="B16" s="6" t="s">
        <v>329</v>
      </c>
      <c r="C16" s="3" t="s">
        <v>79</v>
      </c>
      <c r="D16" s="26"/>
      <c r="E16" s="26"/>
    </row>
    <row r="17" spans="1:5" ht="15">
      <c r="A17" s="3" t="s">
        <v>96</v>
      </c>
      <c r="B17" s="6" t="s">
        <v>3</v>
      </c>
      <c r="C17" s="3" t="s">
        <v>79</v>
      </c>
      <c r="D17" s="26"/>
      <c r="E17" s="26"/>
    </row>
    <row r="18" spans="1:5" ht="15">
      <c r="A18" s="3" t="s">
        <v>97</v>
      </c>
      <c r="B18" s="6" t="s">
        <v>4</v>
      </c>
      <c r="C18" s="3" t="s">
        <v>79</v>
      </c>
      <c r="D18" s="26"/>
      <c r="E18" s="26"/>
    </row>
    <row r="19" spans="1:5" ht="15">
      <c r="A19" s="3" t="s">
        <v>98</v>
      </c>
      <c r="B19" s="6" t="s">
        <v>5</v>
      </c>
      <c r="C19" s="3" t="s">
        <v>79</v>
      </c>
      <c r="D19" s="26"/>
      <c r="E19" s="26"/>
    </row>
    <row r="20" spans="1:5" ht="15">
      <c r="A20" s="3" t="s">
        <v>99</v>
      </c>
      <c r="B20" s="6" t="s">
        <v>6</v>
      </c>
      <c r="C20" s="3" t="s">
        <v>79</v>
      </c>
      <c r="D20" s="24">
        <f>IF(D26=0,0,D24-D21)</f>
        <v>0</v>
      </c>
      <c r="E20" s="24">
        <f>IF(E26=0,0,E24-E21)</f>
        <v>0</v>
      </c>
    </row>
    <row r="21" spans="1:5" ht="15">
      <c r="A21" s="3" t="s">
        <v>100</v>
      </c>
      <c r="B21" s="6" t="s">
        <v>7</v>
      </c>
      <c r="C21" s="3" t="s">
        <v>79</v>
      </c>
      <c r="D21" s="24">
        <f>D22+D23</f>
        <v>0</v>
      </c>
      <c r="E21" s="24">
        <f>E22+E23</f>
        <v>0</v>
      </c>
    </row>
    <row r="22" spans="1:5" ht="15">
      <c r="A22" s="3" t="s">
        <v>101</v>
      </c>
      <c r="B22" s="6" t="s">
        <v>8</v>
      </c>
      <c r="C22" s="3" t="s">
        <v>79</v>
      </c>
      <c r="D22" s="26"/>
      <c r="E22" s="26"/>
    </row>
    <row r="23" spans="1:5" ht="15">
      <c r="A23" s="3" t="s">
        <v>102</v>
      </c>
      <c r="B23" s="6" t="s">
        <v>9</v>
      </c>
      <c r="C23" s="3" t="s">
        <v>79</v>
      </c>
      <c r="D23" s="26"/>
      <c r="E23" s="26"/>
    </row>
    <row r="24" spans="1:5" ht="15">
      <c r="A24" s="3" t="s">
        <v>103</v>
      </c>
      <c r="B24" s="6" t="s">
        <v>10</v>
      </c>
      <c r="C24" s="3" t="s">
        <v>79</v>
      </c>
      <c r="D24" s="24">
        <f>D25+D26</f>
        <v>0</v>
      </c>
      <c r="E24" s="24">
        <f>E25+E26</f>
        <v>0</v>
      </c>
    </row>
    <row r="25" spans="1:5" ht="15">
      <c r="A25" s="3" t="s">
        <v>104</v>
      </c>
      <c r="B25" s="6" t="s">
        <v>11</v>
      </c>
      <c r="C25" s="3" t="s">
        <v>79</v>
      </c>
      <c r="D25" s="26"/>
      <c r="E25" s="26"/>
    </row>
    <row r="26" spans="1:5" ht="15">
      <c r="A26" s="3" t="s">
        <v>105</v>
      </c>
      <c r="B26" s="6" t="s">
        <v>12</v>
      </c>
      <c r="C26" s="3" t="s">
        <v>79</v>
      </c>
      <c r="D26" s="24">
        <f>D27+D29+D30</f>
        <v>0</v>
      </c>
      <c r="E26" s="24">
        <f>E27+E29+E30</f>
        <v>0</v>
      </c>
    </row>
    <row r="27" spans="1:5" ht="15">
      <c r="A27" s="3" t="s">
        <v>106</v>
      </c>
      <c r="B27" s="6" t="s">
        <v>327</v>
      </c>
      <c r="C27" s="3" t="s">
        <v>79</v>
      </c>
      <c r="D27" s="26"/>
      <c r="E27" s="26"/>
    </row>
    <row r="28" spans="1:5" ht="15">
      <c r="A28" s="3" t="s">
        <v>325</v>
      </c>
      <c r="B28" s="6" t="s">
        <v>324</v>
      </c>
      <c r="C28" s="3" t="s">
        <v>79</v>
      </c>
      <c r="D28" s="26"/>
      <c r="E28" s="26"/>
    </row>
    <row r="29" spans="1:5" ht="15">
      <c r="A29" s="3" t="s">
        <v>107</v>
      </c>
      <c r="B29" s="6" t="s">
        <v>13</v>
      </c>
      <c r="C29" s="3" t="s">
        <v>79</v>
      </c>
      <c r="D29" s="26"/>
      <c r="E29" s="26"/>
    </row>
    <row r="30" spans="1:5" ht="15">
      <c r="A30" s="3" t="s">
        <v>108</v>
      </c>
      <c r="B30" s="6" t="s">
        <v>14</v>
      </c>
      <c r="C30" s="3" t="s">
        <v>79</v>
      </c>
      <c r="D30" s="24">
        <f>D31+D32+D33</f>
        <v>0</v>
      </c>
      <c r="E30" s="24">
        <f>E31+E32+E33</f>
        <v>0</v>
      </c>
    </row>
    <row r="31" spans="1:5" ht="52.5" customHeight="1">
      <c r="A31" s="3" t="s">
        <v>109</v>
      </c>
      <c r="B31" s="6" t="s">
        <v>330</v>
      </c>
      <c r="C31" s="3" t="s">
        <v>79</v>
      </c>
      <c r="D31" s="26"/>
      <c r="E31" s="26"/>
    </row>
    <row r="32" spans="1:5" ht="15">
      <c r="A32" s="3" t="s">
        <v>110</v>
      </c>
      <c r="B32" s="6" t="s">
        <v>3</v>
      </c>
      <c r="C32" s="3" t="s">
        <v>79</v>
      </c>
      <c r="D32" s="26"/>
      <c r="E32" s="26"/>
    </row>
    <row r="33" spans="1:5" ht="15">
      <c r="A33" s="3" t="s">
        <v>111</v>
      </c>
      <c r="B33" s="6" t="s">
        <v>4</v>
      </c>
      <c r="C33" s="3" t="s">
        <v>79</v>
      </c>
      <c r="D33" s="26"/>
      <c r="E33" s="26"/>
    </row>
    <row r="34" spans="1:5" ht="15">
      <c r="A34" s="3" t="s">
        <v>112</v>
      </c>
      <c r="B34" s="7" t="s">
        <v>84</v>
      </c>
      <c r="C34" s="3" t="s">
        <v>83</v>
      </c>
      <c r="D34" s="26"/>
      <c r="E34" s="26"/>
    </row>
    <row r="35" spans="1:5" ht="15">
      <c r="A35" s="3" t="s">
        <v>113</v>
      </c>
      <c r="B35" s="7" t="s">
        <v>86</v>
      </c>
      <c r="C35" s="3" t="s">
        <v>85</v>
      </c>
      <c r="D35" s="26"/>
      <c r="E35" s="26"/>
    </row>
    <row r="36" spans="1:5" ht="15">
      <c r="A36" s="3" t="s">
        <v>114</v>
      </c>
      <c r="B36" s="7" t="s">
        <v>87</v>
      </c>
      <c r="C36" s="3" t="s">
        <v>85</v>
      </c>
      <c r="D36" s="26"/>
      <c r="E36" s="26"/>
    </row>
    <row r="37" spans="1:5" ht="15">
      <c r="A37" s="3" t="s">
        <v>115</v>
      </c>
      <c r="B37" s="7" t="s">
        <v>82</v>
      </c>
      <c r="C37" s="3" t="s">
        <v>88</v>
      </c>
      <c r="D37" s="26"/>
      <c r="E37" s="26"/>
    </row>
    <row r="38" spans="1:5" ht="15">
      <c r="A38" s="3" t="s">
        <v>116</v>
      </c>
      <c r="B38" s="7" t="s">
        <v>268</v>
      </c>
      <c r="C38" s="3" t="s">
        <v>88</v>
      </c>
      <c r="D38" s="26"/>
      <c r="E38" s="26"/>
    </row>
    <row r="39" spans="1:5" ht="15">
      <c r="A39" s="3" t="s">
        <v>155</v>
      </c>
      <c r="B39" s="9" t="s">
        <v>119</v>
      </c>
      <c r="C39" s="3" t="s">
        <v>120</v>
      </c>
      <c r="D39" s="26"/>
      <c r="E39" s="26"/>
    </row>
    <row r="40" spans="1:5" ht="15">
      <c r="A40" s="11" t="s">
        <v>251</v>
      </c>
      <c r="B40" s="9" t="s">
        <v>246</v>
      </c>
      <c r="C40" s="11" t="s">
        <v>88</v>
      </c>
      <c r="D40" s="26"/>
      <c r="E40" s="26"/>
    </row>
    <row r="41" spans="1:5" ht="15">
      <c r="A41" s="11" t="s">
        <v>252</v>
      </c>
      <c r="B41" s="9" t="s">
        <v>269</v>
      </c>
      <c r="C41" s="11" t="s">
        <v>88</v>
      </c>
      <c r="D41" s="26"/>
      <c r="E41" s="26"/>
    </row>
    <row r="42" spans="1:5" ht="15">
      <c r="A42" s="11" t="s">
        <v>253</v>
      </c>
      <c r="B42" s="9" t="s">
        <v>270</v>
      </c>
      <c r="C42" s="11" t="s">
        <v>247</v>
      </c>
      <c r="D42" s="26"/>
      <c r="E42" s="26"/>
    </row>
    <row r="43" spans="1:5" ht="22.5">
      <c r="A43" s="11" t="s">
        <v>254</v>
      </c>
      <c r="B43" s="9" t="s">
        <v>271</v>
      </c>
      <c r="C43" s="11" t="s">
        <v>248</v>
      </c>
      <c r="D43" s="26"/>
      <c r="E43" s="26"/>
    </row>
    <row r="44" spans="1:5" ht="15">
      <c r="A44" s="11" t="s">
        <v>255</v>
      </c>
      <c r="B44" s="9" t="s">
        <v>249</v>
      </c>
      <c r="C44" s="11" t="s">
        <v>248</v>
      </c>
      <c r="D44" s="26"/>
      <c r="E44" s="26"/>
    </row>
    <row r="45" spans="1:5" ht="15">
      <c r="A45" s="11" t="s">
        <v>256</v>
      </c>
      <c r="B45" s="9" t="s">
        <v>250</v>
      </c>
      <c r="C45" s="11" t="s">
        <v>248</v>
      </c>
      <c r="D45" s="26"/>
      <c r="E45" s="26"/>
    </row>
    <row r="46" spans="1:5" ht="15">
      <c r="A46" s="3" t="s">
        <v>272</v>
      </c>
      <c r="B46" s="7" t="s">
        <v>302</v>
      </c>
      <c r="C46" s="3" t="s">
        <v>83</v>
      </c>
      <c r="D46" s="26"/>
      <c r="E46" s="26"/>
    </row>
    <row r="47" spans="1:5" ht="15">
      <c r="A47" s="5" t="s">
        <v>90</v>
      </c>
      <c r="B47" s="1" t="s">
        <v>89</v>
      </c>
      <c r="C47" s="3"/>
      <c r="D47" s="26"/>
      <c r="E47" s="26"/>
    </row>
    <row r="48" spans="1:5" ht="15">
      <c r="A48" s="5" t="s">
        <v>117</v>
      </c>
      <c r="B48" s="8" t="s">
        <v>15</v>
      </c>
      <c r="C48" s="3" t="s">
        <v>118</v>
      </c>
      <c r="D48" s="24">
        <f>D49+D53+D62+D66+D70+D74+D78+D82</f>
        <v>0</v>
      </c>
      <c r="E48" s="24">
        <f>E49+E53+E62+E66+E70+E74+E78+E82</f>
        <v>0</v>
      </c>
    </row>
    <row r="49" spans="1:5" ht="15">
      <c r="A49" s="5" t="s">
        <v>121</v>
      </c>
      <c r="B49" s="8" t="s">
        <v>16</v>
      </c>
      <c r="C49" s="3" t="s">
        <v>118</v>
      </c>
      <c r="D49" s="24">
        <f>D50*D52/1000</f>
        <v>0</v>
      </c>
      <c r="E49" s="24">
        <f>E50*E52/1000</f>
        <v>0</v>
      </c>
    </row>
    <row r="50" spans="1:5" ht="15">
      <c r="A50" s="3" t="s">
        <v>122</v>
      </c>
      <c r="B50" s="9" t="s">
        <v>216</v>
      </c>
      <c r="C50" s="3" t="s">
        <v>218</v>
      </c>
      <c r="D50" s="26"/>
      <c r="E50" s="26"/>
    </row>
    <row r="51" spans="1:5" ht="15">
      <c r="A51" s="3" t="s">
        <v>123</v>
      </c>
      <c r="B51" s="9" t="s">
        <v>217</v>
      </c>
      <c r="C51" s="3" t="s">
        <v>218</v>
      </c>
      <c r="D51" s="26"/>
      <c r="E51" s="26"/>
    </row>
    <row r="52" spans="1:5" ht="15">
      <c r="A52" s="3" t="s">
        <v>124</v>
      </c>
      <c r="B52" s="9" t="s">
        <v>220</v>
      </c>
      <c r="C52" s="3" t="s">
        <v>219</v>
      </c>
      <c r="D52" s="26"/>
      <c r="E52" s="26"/>
    </row>
    <row r="53" spans="1:5" ht="15">
      <c r="A53" s="10" t="s">
        <v>125</v>
      </c>
      <c r="B53" s="8" t="s">
        <v>17</v>
      </c>
      <c r="C53" s="3" t="s">
        <v>118</v>
      </c>
      <c r="D53" s="24">
        <f>D54+D58</f>
        <v>0</v>
      </c>
      <c r="E53" s="24">
        <f>E54+E58</f>
        <v>0</v>
      </c>
    </row>
    <row r="54" spans="1:5" ht="15">
      <c r="A54" s="3" t="s">
        <v>126</v>
      </c>
      <c r="B54" s="8" t="s">
        <v>18</v>
      </c>
      <c r="C54" s="3" t="s">
        <v>118</v>
      </c>
      <c r="D54" s="24">
        <f>D55*D57/1000</f>
        <v>0</v>
      </c>
      <c r="E54" s="24">
        <f>E55*E57/1000</f>
        <v>0</v>
      </c>
    </row>
    <row r="55" spans="1:5" ht="15">
      <c r="A55" s="3" t="s">
        <v>127</v>
      </c>
      <c r="B55" s="9" t="s">
        <v>216</v>
      </c>
      <c r="C55" s="3" t="s">
        <v>221</v>
      </c>
      <c r="D55" s="26"/>
      <c r="E55" s="26"/>
    </row>
    <row r="56" spans="1:5" ht="15">
      <c r="A56" s="3" t="s">
        <v>128</v>
      </c>
      <c r="B56" s="9" t="s">
        <v>217</v>
      </c>
      <c r="C56" s="3" t="s">
        <v>221</v>
      </c>
      <c r="D56" s="26"/>
      <c r="E56" s="26"/>
    </row>
    <row r="57" spans="1:5" ht="15">
      <c r="A57" s="3" t="s">
        <v>129</v>
      </c>
      <c r="B57" s="9" t="s">
        <v>223</v>
      </c>
      <c r="C57" s="3" t="s">
        <v>222</v>
      </c>
      <c r="D57" s="26"/>
      <c r="E57" s="26"/>
    </row>
    <row r="58" spans="1:5" ht="15">
      <c r="A58" s="3" t="s">
        <v>130</v>
      </c>
      <c r="B58" s="8" t="s">
        <v>19</v>
      </c>
      <c r="C58" s="3" t="s">
        <v>118</v>
      </c>
      <c r="D58" s="24">
        <f>D59*D61/1000</f>
        <v>0</v>
      </c>
      <c r="E58" s="24">
        <f>E59*E61/1000</f>
        <v>0</v>
      </c>
    </row>
    <row r="59" spans="1:5" ht="15">
      <c r="A59" s="3" t="s">
        <v>131</v>
      </c>
      <c r="B59" s="9" t="s">
        <v>216</v>
      </c>
      <c r="C59" s="3" t="s">
        <v>221</v>
      </c>
      <c r="D59" s="26"/>
      <c r="E59" s="26"/>
    </row>
    <row r="60" spans="1:5" ht="15">
      <c r="A60" s="3" t="s">
        <v>132</v>
      </c>
      <c r="B60" s="9" t="s">
        <v>217</v>
      </c>
      <c r="C60" s="3" t="s">
        <v>221</v>
      </c>
      <c r="D60" s="26"/>
      <c r="E60" s="26"/>
    </row>
    <row r="61" spans="1:5" ht="15">
      <c r="A61" s="3" t="s">
        <v>133</v>
      </c>
      <c r="B61" s="9" t="s">
        <v>223</v>
      </c>
      <c r="C61" s="3" t="s">
        <v>222</v>
      </c>
      <c r="D61" s="26"/>
      <c r="E61" s="26"/>
    </row>
    <row r="62" spans="1:5" ht="15">
      <c r="A62" s="10" t="s">
        <v>134</v>
      </c>
      <c r="B62" s="8" t="s">
        <v>20</v>
      </c>
      <c r="C62" s="3" t="s">
        <v>118</v>
      </c>
      <c r="D62" s="24">
        <f>D63*D65/1000</f>
        <v>0</v>
      </c>
      <c r="E62" s="24">
        <f>E63*E65</f>
        <v>0</v>
      </c>
    </row>
    <row r="63" spans="1:5" ht="15">
      <c r="A63" s="3" t="s">
        <v>135</v>
      </c>
      <c r="B63" s="9" t="s">
        <v>216</v>
      </c>
      <c r="C63" s="3" t="s">
        <v>221</v>
      </c>
      <c r="D63" s="26"/>
      <c r="E63" s="26"/>
    </row>
    <row r="64" spans="1:5" ht="15">
      <c r="A64" s="3" t="s">
        <v>136</v>
      </c>
      <c r="B64" s="9" t="s">
        <v>217</v>
      </c>
      <c r="C64" s="3" t="s">
        <v>221</v>
      </c>
      <c r="D64" s="26"/>
      <c r="E64" s="26"/>
    </row>
    <row r="65" spans="1:5" ht="15">
      <c r="A65" s="3" t="s">
        <v>137</v>
      </c>
      <c r="B65" s="9" t="s">
        <v>223</v>
      </c>
      <c r="C65" s="3" t="s">
        <v>222</v>
      </c>
      <c r="D65" s="26"/>
      <c r="E65" s="26"/>
    </row>
    <row r="66" spans="1:5" ht="15">
      <c r="A66" s="5" t="s">
        <v>138</v>
      </c>
      <c r="B66" s="8" t="s">
        <v>21</v>
      </c>
      <c r="C66" s="3" t="s">
        <v>118</v>
      </c>
      <c r="D66" s="24">
        <f>D67*D69/1000</f>
        <v>0</v>
      </c>
      <c r="E66" s="24">
        <f>E67*E69</f>
        <v>0</v>
      </c>
    </row>
    <row r="67" spans="1:5" ht="15">
      <c r="A67" s="3" t="s">
        <v>139</v>
      </c>
      <c r="B67" s="9" t="s">
        <v>216</v>
      </c>
      <c r="C67" s="3" t="s">
        <v>218</v>
      </c>
      <c r="D67" s="26"/>
      <c r="E67" s="26"/>
    </row>
    <row r="68" spans="1:5" ht="15">
      <c r="A68" s="3" t="s">
        <v>140</v>
      </c>
      <c r="B68" s="9" t="s">
        <v>217</v>
      </c>
      <c r="C68" s="3" t="s">
        <v>218</v>
      </c>
      <c r="D68" s="26"/>
      <c r="E68" s="26"/>
    </row>
    <row r="69" spans="1:5" ht="15">
      <c r="A69" s="3" t="s">
        <v>141</v>
      </c>
      <c r="B69" s="9" t="s">
        <v>220</v>
      </c>
      <c r="C69" s="3" t="s">
        <v>219</v>
      </c>
      <c r="D69" s="26"/>
      <c r="E69" s="26"/>
    </row>
    <row r="70" spans="1:5" ht="15">
      <c r="A70" s="5" t="s">
        <v>142</v>
      </c>
      <c r="B70" s="8" t="s">
        <v>22</v>
      </c>
      <c r="C70" s="3" t="s">
        <v>118</v>
      </c>
      <c r="D70" s="24">
        <f>D71*D73/1000</f>
        <v>0</v>
      </c>
      <c r="E70" s="24">
        <f>E71*E73</f>
        <v>0</v>
      </c>
    </row>
    <row r="71" spans="1:5" ht="15">
      <c r="A71" s="3" t="s">
        <v>143</v>
      </c>
      <c r="B71" s="9" t="s">
        <v>216</v>
      </c>
      <c r="C71" s="3" t="s">
        <v>218</v>
      </c>
      <c r="D71" s="26"/>
      <c r="E71" s="26"/>
    </row>
    <row r="72" spans="1:5" ht="15">
      <c r="A72" s="3" t="s">
        <v>144</v>
      </c>
      <c r="B72" s="9" t="s">
        <v>217</v>
      </c>
      <c r="C72" s="3" t="s">
        <v>218</v>
      </c>
      <c r="D72" s="26"/>
      <c r="E72" s="26"/>
    </row>
    <row r="73" spans="1:5" ht="15">
      <c r="A73" s="3" t="s">
        <v>145</v>
      </c>
      <c r="B73" s="9" t="s">
        <v>220</v>
      </c>
      <c r="C73" s="3" t="s">
        <v>219</v>
      </c>
      <c r="D73" s="26"/>
      <c r="E73" s="26"/>
    </row>
    <row r="74" spans="1:5" ht="15">
      <c r="A74" s="5" t="s">
        <v>146</v>
      </c>
      <c r="B74" s="8" t="s">
        <v>23</v>
      </c>
      <c r="C74" s="3" t="s">
        <v>118</v>
      </c>
      <c r="D74" s="24">
        <f>D75*D77/1000</f>
        <v>0</v>
      </c>
      <c r="E74" s="24">
        <f>E75*E77</f>
        <v>0</v>
      </c>
    </row>
    <row r="75" spans="1:5" ht="15">
      <c r="A75" s="3" t="s">
        <v>147</v>
      </c>
      <c r="B75" s="9" t="s">
        <v>216</v>
      </c>
      <c r="C75" s="3" t="s">
        <v>218</v>
      </c>
      <c r="D75" s="26"/>
      <c r="E75" s="26"/>
    </row>
    <row r="76" spans="1:5" ht="15">
      <c r="A76" s="3" t="s">
        <v>148</v>
      </c>
      <c r="B76" s="9" t="s">
        <v>217</v>
      </c>
      <c r="C76" s="3" t="s">
        <v>218</v>
      </c>
      <c r="D76" s="26"/>
      <c r="E76" s="26"/>
    </row>
    <row r="77" spans="1:5" ht="15">
      <c r="A77" s="3" t="s">
        <v>149</v>
      </c>
      <c r="B77" s="9" t="s">
        <v>220</v>
      </c>
      <c r="C77" s="3" t="s">
        <v>219</v>
      </c>
      <c r="D77" s="26"/>
      <c r="E77" s="26"/>
    </row>
    <row r="78" spans="1:5" ht="15">
      <c r="A78" s="5" t="s">
        <v>150</v>
      </c>
      <c r="B78" s="8" t="s">
        <v>24</v>
      </c>
      <c r="C78" s="3" t="s">
        <v>118</v>
      </c>
      <c r="D78" s="24">
        <f>D79*D81/1000</f>
        <v>0</v>
      </c>
      <c r="E78" s="24">
        <f>E79*E81</f>
        <v>0</v>
      </c>
    </row>
    <row r="79" spans="1:5" ht="15">
      <c r="A79" s="3" t="s">
        <v>151</v>
      </c>
      <c r="B79" s="9" t="s">
        <v>216</v>
      </c>
      <c r="C79" s="3" t="s">
        <v>218</v>
      </c>
      <c r="D79" s="26"/>
      <c r="E79" s="26"/>
    </row>
    <row r="80" spans="1:5" ht="15">
      <c r="A80" s="3" t="s">
        <v>152</v>
      </c>
      <c r="B80" s="9" t="s">
        <v>217</v>
      </c>
      <c r="C80" s="3" t="s">
        <v>218</v>
      </c>
      <c r="D80" s="26"/>
      <c r="E80" s="26"/>
    </row>
    <row r="81" spans="1:5" ht="15">
      <c r="A81" s="3" t="s">
        <v>153</v>
      </c>
      <c r="B81" s="9" t="s">
        <v>220</v>
      </c>
      <c r="C81" s="3" t="s">
        <v>219</v>
      </c>
      <c r="D81" s="26"/>
      <c r="E81" s="26"/>
    </row>
    <row r="82" spans="1:5" ht="15">
      <c r="A82" s="5" t="s">
        <v>154</v>
      </c>
      <c r="B82" s="8" t="s">
        <v>33</v>
      </c>
      <c r="C82" s="3" t="s">
        <v>118</v>
      </c>
      <c r="D82" s="26"/>
      <c r="E82" s="26"/>
    </row>
    <row r="83" spans="1:5" ht="15">
      <c r="A83" s="5" t="s">
        <v>156</v>
      </c>
      <c r="B83" s="8" t="s">
        <v>34</v>
      </c>
      <c r="C83" s="3" t="s">
        <v>118</v>
      </c>
      <c r="D83" s="26"/>
      <c r="E83" s="26"/>
    </row>
    <row r="84" spans="1:5" ht="15">
      <c r="A84" s="11" t="s">
        <v>157</v>
      </c>
      <c r="B84" s="9" t="s">
        <v>225</v>
      </c>
      <c r="C84" s="3" t="s">
        <v>224</v>
      </c>
      <c r="D84" s="26"/>
      <c r="E84" s="26"/>
    </row>
    <row r="85" spans="1:5" ht="15">
      <c r="A85" s="5" t="s">
        <v>158</v>
      </c>
      <c r="B85" s="8" t="s">
        <v>35</v>
      </c>
      <c r="C85" s="3" t="s">
        <v>118</v>
      </c>
      <c r="D85" s="24">
        <f>D86+D87+D88+D89</f>
        <v>0</v>
      </c>
      <c r="E85" s="24">
        <f>E86+E87+E88+E89</f>
        <v>0</v>
      </c>
    </row>
    <row r="86" spans="1:5" ht="15">
      <c r="A86" s="3" t="s">
        <v>159</v>
      </c>
      <c r="B86" s="9" t="s">
        <v>36</v>
      </c>
      <c r="C86" s="3" t="s">
        <v>118</v>
      </c>
      <c r="D86" s="26"/>
      <c r="E86" s="26"/>
    </row>
    <row r="87" spans="1:5" ht="15">
      <c r="A87" s="3" t="s">
        <v>160</v>
      </c>
      <c r="B87" s="9" t="s">
        <v>37</v>
      </c>
      <c r="C87" s="3" t="s">
        <v>118</v>
      </c>
      <c r="D87" s="26"/>
      <c r="E87" s="26"/>
    </row>
    <row r="88" spans="1:5" ht="15">
      <c r="A88" s="3" t="s">
        <v>310</v>
      </c>
      <c r="B88" s="9" t="s">
        <v>38</v>
      </c>
      <c r="C88" s="3" t="s">
        <v>118</v>
      </c>
      <c r="D88" s="26"/>
      <c r="E88" s="26"/>
    </row>
    <row r="89" spans="1:5" ht="15">
      <c r="A89" s="3" t="s">
        <v>161</v>
      </c>
      <c r="B89" s="9" t="s">
        <v>39</v>
      </c>
      <c r="C89" s="3" t="s">
        <v>118</v>
      </c>
      <c r="D89" s="26"/>
      <c r="E89" s="26"/>
    </row>
    <row r="90" spans="1:5" ht="15">
      <c r="A90" s="5" t="s">
        <v>162</v>
      </c>
      <c r="B90" s="8" t="s">
        <v>40</v>
      </c>
      <c r="C90" s="3" t="s">
        <v>118</v>
      </c>
      <c r="D90" s="26"/>
      <c r="E90" s="26"/>
    </row>
    <row r="91" spans="1:5" ht="15">
      <c r="A91" s="11" t="s">
        <v>165</v>
      </c>
      <c r="B91" s="9" t="s">
        <v>164</v>
      </c>
      <c r="C91" s="3" t="s">
        <v>226</v>
      </c>
      <c r="D91" s="26"/>
      <c r="E91" s="26"/>
    </row>
    <row r="92" spans="1:5" ht="15">
      <c r="A92" s="3" t="s">
        <v>297</v>
      </c>
      <c r="B92" s="9" t="s">
        <v>296</v>
      </c>
      <c r="C92" s="3" t="s">
        <v>295</v>
      </c>
      <c r="D92" s="26"/>
      <c r="E92" s="26"/>
    </row>
    <row r="93" spans="1:5" ht="15">
      <c r="A93" s="5" t="s">
        <v>163</v>
      </c>
      <c r="B93" s="8" t="s">
        <v>41</v>
      </c>
      <c r="C93" s="3" t="s">
        <v>118</v>
      </c>
      <c r="D93" s="26"/>
      <c r="E93" s="26"/>
    </row>
    <row r="94" spans="1:5" ht="15">
      <c r="A94" s="5" t="s">
        <v>166</v>
      </c>
      <c r="B94" s="8" t="s">
        <v>42</v>
      </c>
      <c r="C94" s="3" t="s">
        <v>118</v>
      </c>
      <c r="D94" s="24">
        <f>D95+D96+D97+D102</f>
        <v>0</v>
      </c>
      <c r="E94" s="24">
        <f>E95+E96+E97+E102</f>
        <v>0</v>
      </c>
    </row>
    <row r="95" spans="1:5" ht="15">
      <c r="A95" s="3" t="s">
        <v>167</v>
      </c>
      <c r="B95" s="9" t="s">
        <v>43</v>
      </c>
      <c r="C95" s="3" t="s">
        <v>118</v>
      </c>
      <c r="D95" s="26"/>
      <c r="E95" s="26"/>
    </row>
    <row r="96" spans="1:5" ht="15">
      <c r="A96" s="3" t="s">
        <v>168</v>
      </c>
      <c r="B96" s="9" t="s">
        <v>44</v>
      </c>
      <c r="C96" s="3" t="s">
        <v>118</v>
      </c>
      <c r="D96" s="26"/>
      <c r="E96" s="26"/>
    </row>
    <row r="97" spans="1:5" ht="15">
      <c r="A97" s="3" t="s">
        <v>169</v>
      </c>
      <c r="B97" s="9" t="s">
        <v>45</v>
      </c>
      <c r="C97" s="3" t="s">
        <v>118</v>
      </c>
      <c r="D97" s="26"/>
      <c r="E97" s="26"/>
    </row>
    <row r="98" spans="1:5" ht="15">
      <c r="A98" s="3" t="s">
        <v>170</v>
      </c>
      <c r="B98" s="12" t="s">
        <v>46</v>
      </c>
      <c r="C98" s="3" t="s">
        <v>118</v>
      </c>
      <c r="D98" s="26"/>
      <c r="E98" s="26"/>
    </row>
    <row r="99" spans="1:5" ht="15">
      <c r="A99" s="3" t="s">
        <v>305</v>
      </c>
      <c r="B99" s="9" t="s">
        <v>239</v>
      </c>
      <c r="C99" s="3" t="s">
        <v>295</v>
      </c>
      <c r="D99" s="26"/>
      <c r="E99" s="26"/>
    </row>
    <row r="100" spans="1:5" ht="22.5">
      <c r="A100" s="3" t="s">
        <v>306</v>
      </c>
      <c r="B100" s="9" t="s">
        <v>236</v>
      </c>
      <c r="C100" s="3" t="s">
        <v>226</v>
      </c>
      <c r="D100" s="26"/>
      <c r="E100" s="26"/>
    </row>
    <row r="101" spans="1:5" ht="15">
      <c r="A101" s="3" t="s">
        <v>171</v>
      </c>
      <c r="B101" s="12" t="s">
        <v>242</v>
      </c>
      <c r="C101" s="3" t="s">
        <v>118</v>
      </c>
      <c r="D101" s="26"/>
      <c r="E101" s="26"/>
    </row>
    <row r="102" spans="1:5" ht="15">
      <c r="A102" s="3" t="s">
        <v>172</v>
      </c>
      <c r="B102" s="13" t="s">
        <v>47</v>
      </c>
      <c r="C102" s="3" t="s">
        <v>118</v>
      </c>
      <c r="D102" s="26"/>
      <c r="E102" s="26"/>
    </row>
    <row r="103" spans="1:5" ht="15">
      <c r="A103" s="3" t="s">
        <v>173</v>
      </c>
      <c r="B103" s="13" t="s">
        <v>48</v>
      </c>
      <c r="C103" s="3" t="s">
        <v>118</v>
      </c>
      <c r="D103" s="26"/>
      <c r="E103" s="26"/>
    </row>
    <row r="104" spans="1:5" ht="13.5" customHeight="1">
      <c r="A104" s="5" t="s">
        <v>174</v>
      </c>
      <c r="B104" s="8" t="s">
        <v>49</v>
      </c>
      <c r="C104" s="3" t="s">
        <v>118</v>
      </c>
      <c r="D104" s="26"/>
      <c r="E104" s="26"/>
    </row>
    <row r="105" spans="1:5" ht="15">
      <c r="A105" s="5" t="s">
        <v>175</v>
      </c>
      <c r="B105" s="8" t="s">
        <v>50</v>
      </c>
      <c r="C105" s="3" t="s">
        <v>118</v>
      </c>
      <c r="D105" s="26"/>
      <c r="E105" s="26"/>
    </row>
    <row r="106" spans="1:5" ht="15">
      <c r="A106" s="3" t="s">
        <v>176</v>
      </c>
      <c r="B106" s="9" t="s">
        <v>51</v>
      </c>
      <c r="C106" s="3" t="s">
        <v>118</v>
      </c>
      <c r="D106" s="26"/>
      <c r="E106" s="26"/>
    </row>
    <row r="107" spans="1:5" ht="15">
      <c r="A107" s="3" t="s">
        <v>303</v>
      </c>
      <c r="B107" s="9" t="s">
        <v>238</v>
      </c>
      <c r="C107" s="3"/>
      <c r="D107" s="26"/>
      <c r="E107" s="26"/>
    </row>
    <row r="108" spans="1:5" ht="22.5">
      <c r="A108" s="3" t="s">
        <v>304</v>
      </c>
      <c r="B108" s="9" t="s">
        <v>237</v>
      </c>
      <c r="C108" s="3" t="s">
        <v>226</v>
      </c>
      <c r="D108" s="26"/>
      <c r="E108" s="26"/>
    </row>
    <row r="109" spans="1:5" ht="15">
      <c r="A109" s="3" t="s">
        <v>177</v>
      </c>
      <c r="B109" s="9" t="s">
        <v>243</v>
      </c>
      <c r="C109" s="3" t="s">
        <v>118</v>
      </c>
      <c r="D109" s="26"/>
      <c r="E109" s="26"/>
    </row>
    <row r="110" spans="1:5" ht="15">
      <c r="A110" s="3" t="s">
        <v>311</v>
      </c>
      <c r="B110" s="9" t="s">
        <v>313</v>
      </c>
      <c r="C110" s="3" t="s">
        <v>118</v>
      </c>
      <c r="D110" s="26"/>
      <c r="E110" s="26"/>
    </row>
    <row r="111" spans="1:5" ht="15">
      <c r="A111" s="5" t="s">
        <v>178</v>
      </c>
      <c r="B111" s="8" t="s">
        <v>52</v>
      </c>
      <c r="C111" s="3" t="s">
        <v>118</v>
      </c>
      <c r="D111" s="26"/>
      <c r="E111" s="26"/>
    </row>
    <row r="112" spans="1:5" ht="15">
      <c r="A112" s="3" t="s">
        <v>179</v>
      </c>
      <c r="B112" s="9" t="s">
        <v>53</v>
      </c>
      <c r="C112" s="3" t="s">
        <v>118</v>
      </c>
      <c r="D112" s="26"/>
      <c r="E112" s="26"/>
    </row>
    <row r="113" spans="1:5" ht="15">
      <c r="A113" s="3" t="s">
        <v>180</v>
      </c>
      <c r="B113" s="9" t="s">
        <v>240</v>
      </c>
      <c r="C113" s="3" t="s">
        <v>226</v>
      </c>
      <c r="D113" s="26"/>
      <c r="E113" s="26"/>
    </row>
    <row r="114" spans="1:5" ht="15">
      <c r="A114" s="3" t="s">
        <v>307</v>
      </c>
      <c r="B114" s="9" t="s">
        <v>298</v>
      </c>
      <c r="C114" s="3" t="s">
        <v>295</v>
      </c>
      <c r="D114" s="26"/>
      <c r="E114" s="26"/>
    </row>
    <row r="115" spans="1:5" ht="15">
      <c r="A115" s="3" t="s">
        <v>181</v>
      </c>
      <c r="B115" s="9" t="s">
        <v>54</v>
      </c>
      <c r="C115" s="3" t="s">
        <v>118</v>
      </c>
      <c r="D115" s="26"/>
      <c r="E115" s="26"/>
    </row>
    <row r="116" spans="1:5" ht="15">
      <c r="A116" s="3" t="s">
        <v>182</v>
      </c>
      <c r="B116" s="9" t="s">
        <v>55</v>
      </c>
      <c r="C116" s="3" t="s">
        <v>118</v>
      </c>
      <c r="D116" s="26"/>
      <c r="E116" s="26"/>
    </row>
    <row r="117" spans="1:5" ht="15">
      <c r="A117" s="3" t="s">
        <v>183</v>
      </c>
      <c r="B117" s="9" t="s">
        <v>56</v>
      </c>
      <c r="C117" s="3" t="s">
        <v>118</v>
      </c>
      <c r="D117" s="26"/>
      <c r="E117" s="26"/>
    </row>
    <row r="118" spans="1:5" ht="15" customHeight="1">
      <c r="A118" s="3" t="s">
        <v>184</v>
      </c>
      <c r="B118" s="9" t="s">
        <v>57</v>
      </c>
      <c r="C118" s="3" t="s">
        <v>118</v>
      </c>
      <c r="D118" s="26"/>
      <c r="E118" s="26"/>
    </row>
    <row r="119" spans="1:5" ht="15">
      <c r="A119" s="3" t="s">
        <v>185</v>
      </c>
      <c r="B119" s="9" t="s">
        <v>58</v>
      </c>
      <c r="C119" s="3" t="s">
        <v>118</v>
      </c>
      <c r="D119" s="26"/>
      <c r="E119" s="26"/>
    </row>
    <row r="120" spans="1:5" ht="22.5">
      <c r="A120" s="3" t="s">
        <v>186</v>
      </c>
      <c r="B120" s="9" t="s">
        <v>59</v>
      </c>
      <c r="C120" s="3" t="s">
        <v>118</v>
      </c>
      <c r="D120" s="26"/>
      <c r="E120" s="26"/>
    </row>
    <row r="121" spans="1:5" ht="15">
      <c r="A121" s="3" t="s">
        <v>187</v>
      </c>
      <c r="B121" s="9" t="s">
        <v>60</v>
      </c>
      <c r="C121" s="3" t="s">
        <v>118</v>
      </c>
      <c r="D121" s="26"/>
      <c r="E121" s="26"/>
    </row>
    <row r="122" spans="1:5" ht="15">
      <c r="A122" s="3" t="s">
        <v>188</v>
      </c>
      <c r="B122" s="9" t="s">
        <v>315</v>
      </c>
      <c r="C122" s="3" t="s">
        <v>118</v>
      </c>
      <c r="D122" s="26"/>
      <c r="E122" s="26"/>
    </row>
    <row r="123" spans="1:5" ht="13.5" customHeight="1">
      <c r="A123" s="3" t="s">
        <v>312</v>
      </c>
      <c r="B123" s="9" t="s">
        <v>314</v>
      </c>
      <c r="C123" s="3" t="s">
        <v>118</v>
      </c>
      <c r="D123" s="26"/>
      <c r="E123" s="26"/>
    </row>
    <row r="124" spans="1:5" ht="15">
      <c r="A124" s="3" t="s">
        <v>189</v>
      </c>
      <c r="B124" s="12" t="s">
        <v>61</v>
      </c>
      <c r="C124" s="3" t="s">
        <v>118</v>
      </c>
      <c r="D124" s="26"/>
      <c r="E124" s="26"/>
    </row>
    <row r="125" spans="1:5" ht="15" customHeight="1">
      <c r="A125" s="5" t="s">
        <v>190</v>
      </c>
      <c r="B125" s="8" t="s">
        <v>62</v>
      </c>
      <c r="C125" s="3" t="s">
        <v>118</v>
      </c>
      <c r="D125" s="24">
        <f>D126+D129+D132+D135+D138+D141+D144+D147</f>
        <v>0</v>
      </c>
      <c r="E125" s="24">
        <f>E126+E129+E132+E135+E138+E141+E144+E147</f>
        <v>0</v>
      </c>
    </row>
    <row r="126" spans="1:5" ht="15">
      <c r="A126" s="5" t="s">
        <v>191</v>
      </c>
      <c r="B126" s="8" t="s">
        <v>25</v>
      </c>
      <c r="C126" s="3" t="s">
        <v>118</v>
      </c>
      <c r="D126" s="24">
        <f>D127*D128</f>
        <v>0</v>
      </c>
      <c r="E126" s="24">
        <f>E127*E128</f>
        <v>0</v>
      </c>
    </row>
    <row r="127" spans="1:5" ht="15">
      <c r="A127" s="3" t="s">
        <v>192</v>
      </c>
      <c r="B127" s="14" t="s">
        <v>227</v>
      </c>
      <c r="C127" s="3" t="s">
        <v>244</v>
      </c>
      <c r="D127" s="26"/>
      <c r="E127" s="26"/>
    </row>
    <row r="128" spans="1:5" ht="15">
      <c r="A128" s="3" t="s">
        <v>193</v>
      </c>
      <c r="B128" s="14" t="s">
        <v>228</v>
      </c>
      <c r="C128" s="3" t="s">
        <v>229</v>
      </c>
      <c r="D128" s="26"/>
      <c r="E128" s="26"/>
    </row>
    <row r="129" spans="1:5" ht="15">
      <c r="A129" s="5" t="s">
        <v>194</v>
      </c>
      <c r="B129" s="8" t="s">
        <v>26</v>
      </c>
      <c r="C129" s="3" t="s">
        <v>118</v>
      </c>
      <c r="D129" s="24">
        <f>D130*D131</f>
        <v>0</v>
      </c>
      <c r="E129" s="24">
        <f>E130*E131</f>
        <v>0</v>
      </c>
    </row>
    <row r="130" spans="1:5" ht="15">
      <c r="A130" s="11" t="s">
        <v>195</v>
      </c>
      <c r="B130" s="14" t="s">
        <v>230</v>
      </c>
      <c r="C130" s="3" t="s">
        <v>233</v>
      </c>
      <c r="D130" s="26"/>
      <c r="E130" s="26"/>
    </row>
    <row r="131" spans="1:5" ht="15">
      <c r="A131" s="11" t="s">
        <v>196</v>
      </c>
      <c r="B131" s="14" t="s">
        <v>231</v>
      </c>
      <c r="C131" s="3" t="s">
        <v>232</v>
      </c>
      <c r="D131" s="26"/>
      <c r="E131" s="26"/>
    </row>
    <row r="132" spans="1:5" ht="15">
      <c r="A132" s="5" t="s">
        <v>197</v>
      </c>
      <c r="B132" s="8" t="s">
        <v>27</v>
      </c>
      <c r="C132" s="3" t="s">
        <v>118</v>
      </c>
      <c r="D132" s="24">
        <f>D133*D134</f>
        <v>0</v>
      </c>
      <c r="E132" s="24">
        <f>E133*E134</f>
        <v>0</v>
      </c>
    </row>
    <row r="133" spans="1:5" ht="15">
      <c r="A133" s="11" t="s">
        <v>198</v>
      </c>
      <c r="B133" s="14" t="s">
        <v>227</v>
      </c>
      <c r="C133" s="3" t="s">
        <v>244</v>
      </c>
      <c r="D133" s="26"/>
      <c r="E133" s="26"/>
    </row>
    <row r="134" spans="1:5" ht="15">
      <c r="A134" s="11" t="s">
        <v>199</v>
      </c>
      <c r="B134" s="14" t="s">
        <v>228</v>
      </c>
      <c r="C134" s="3" t="s">
        <v>229</v>
      </c>
      <c r="D134" s="26"/>
      <c r="E134" s="26"/>
    </row>
    <row r="135" spans="1:5" ht="15">
      <c r="A135" s="5" t="s">
        <v>200</v>
      </c>
      <c r="B135" s="8" t="s">
        <v>28</v>
      </c>
      <c r="C135" s="3" t="s">
        <v>118</v>
      </c>
      <c r="D135" s="24">
        <f>D136*D137</f>
        <v>0</v>
      </c>
      <c r="E135" s="24">
        <f>E136*E137</f>
        <v>0</v>
      </c>
    </row>
    <row r="136" spans="1:5" ht="15">
      <c r="A136" s="11" t="s">
        <v>201</v>
      </c>
      <c r="B136" s="14" t="s">
        <v>230</v>
      </c>
      <c r="C136" s="3" t="s">
        <v>233</v>
      </c>
      <c r="D136" s="26"/>
      <c r="E136" s="26"/>
    </row>
    <row r="137" spans="1:5" ht="15">
      <c r="A137" s="11" t="s">
        <v>202</v>
      </c>
      <c r="B137" s="14" t="s">
        <v>231</v>
      </c>
      <c r="C137" s="3" t="s">
        <v>232</v>
      </c>
      <c r="D137" s="26"/>
      <c r="E137" s="26"/>
    </row>
    <row r="138" spans="1:5" ht="15">
      <c r="A138" s="5" t="s">
        <v>203</v>
      </c>
      <c r="B138" s="8" t="s">
        <v>29</v>
      </c>
      <c r="C138" s="3" t="s">
        <v>118</v>
      </c>
      <c r="D138" s="24">
        <f>D139*D140</f>
        <v>0</v>
      </c>
      <c r="E138" s="24">
        <f>E139*E140</f>
        <v>0</v>
      </c>
    </row>
    <row r="139" spans="1:5" ht="15">
      <c r="A139" s="11" t="s">
        <v>204</v>
      </c>
      <c r="B139" s="14" t="s">
        <v>227</v>
      </c>
      <c r="C139" s="3" t="s">
        <v>244</v>
      </c>
      <c r="D139" s="26"/>
      <c r="E139" s="26"/>
    </row>
    <row r="140" spans="1:5" ht="15">
      <c r="A140" s="11" t="s">
        <v>205</v>
      </c>
      <c r="B140" s="14" t="s">
        <v>228</v>
      </c>
      <c r="C140" s="3" t="s">
        <v>229</v>
      </c>
      <c r="D140" s="26"/>
      <c r="E140" s="26"/>
    </row>
    <row r="141" spans="1:5" ht="15">
      <c r="A141" s="5" t="s">
        <v>206</v>
      </c>
      <c r="B141" s="8" t="s">
        <v>30</v>
      </c>
      <c r="C141" s="3" t="s">
        <v>118</v>
      </c>
      <c r="D141" s="24">
        <f>D142*D143</f>
        <v>0</v>
      </c>
      <c r="E141" s="24">
        <f>E142*E143</f>
        <v>0</v>
      </c>
    </row>
    <row r="142" spans="1:5" ht="15">
      <c r="A142" s="11" t="s">
        <v>207</v>
      </c>
      <c r="B142" s="14" t="s">
        <v>230</v>
      </c>
      <c r="C142" s="3" t="s">
        <v>233</v>
      </c>
      <c r="D142" s="26"/>
      <c r="E142" s="26"/>
    </row>
    <row r="143" spans="1:5" ht="15">
      <c r="A143" s="11" t="s">
        <v>208</v>
      </c>
      <c r="B143" s="14" t="s">
        <v>231</v>
      </c>
      <c r="C143" s="3" t="s">
        <v>232</v>
      </c>
      <c r="D143" s="26"/>
      <c r="E143" s="26"/>
    </row>
    <row r="144" spans="1:5" ht="15">
      <c r="A144" s="5" t="s">
        <v>209</v>
      </c>
      <c r="B144" s="8" t="s">
        <v>31</v>
      </c>
      <c r="C144" s="3" t="s">
        <v>118</v>
      </c>
      <c r="D144" s="24">
        <f>D145*D146</f>
        <v>0</v>
      </c>
      <c r="E144" s="24">
        <f>E145*E146</f>
        <v>0</v>
      </c>
    </row>
    <row r="145" spans="1:5" ht="15">
      <c r="A145" s="11" t="s">
        <v>210</v>
      </c>
      <c r="B145" s="14" t="s">
        <v>227</v>
      </c>
      <c r="C145" s="3" t="s">
        <v>244</v>
      </c>
      <c r="D145" s="26"/>
      <c r="E145" s="26"/>
    </row>
    <row r="146" spans="1:5" ht="15">
      <c r="A146" s="11" t="s">
        <v>211</v>
      </c>
      <c r="B146" s="14" t="s">
        <v>228</v>
      </c>
      <c r="C146" s="3" t="s">
        <v>229</v>
      </c>
      <c r="D146" s="26"/>
      <c r="E146" s="26"/>
    </row>
    <row r="147" spans="1:5" ht="15">
      <c r="A147" s="5" t="s">
        <v>212</v>
      </c>
      <c r="B147" s="8" t="s">
        <v>32</v>
      </c>
      <c r="C147" s="3" t="s">
        <v>118</v>
      </c>
      <c r="D147" s="24">
        <f>D148*D149</f>
        <v>0</v>
      </c>
      <c r="E147" s="24">
        <f>E148*E149</f>
        <v>0</v>
      </c>
    </row>
    <row r="148" spans="1:5" ht="15">
      <c r="A148" s="11" t="s">
        <v>213</v>
      </c>
      <c r="B148" s="14" t="s">
        <v>230</v>
      </c>
      <c r="C148" s="3" t="s">
        <v>233</v>
      </c>
      <c r="D148" s="26"/>
      <c r="E148" s="26"/>
    </row>
    <row r="149" spans="1:5" ht="15">
      <c r="A149" s="11" t="s">
        <v>214</v>
      </c>
      <c r="B149" s="14" t="s">
        <v>231</v>
      </c>
      <c r="C149" s="3" t="s">
        <v>232</v>
      </c>
      <c r="D149" s="26"/>
      <c r="E149" s="26"/>
    </row>
    <row r="150" spans="1:5" ht="15">
      <c r="A150" s="5" t="s">
        <v>215</v>
      </c>
      <c r="B150" s="8" t="s">
        <v>63</v>
      </c>
      <c r="C150" s="3" t="s">
        <v>118</v>
      </c>
      <c r="D150" s="24">
        <f>D48+D83+D85+D90+D93+D94+D104+D105+D111+D125</f>
        <v>0</v>
      </c>
      <c r="E150" s="24">
        <f>E48+E83+E85+E90+E93+E94+E104+E105+E111+E125</f>
        <v>0</v>
      </c>
    </row>
    <row r="151" spans="1:5" ht="22.5">
      <c r="A151" s="11" t="s">
        <v>316</v>
      </c>
      <c r="B151" s="14" t="s">
        <v>317</v>
      </c>
      <c r="C151" s="3" t="s">
        <v>118</v>
      </c>
      <c r="D151" s="24" t="e">
        <f>D150*(D16+D17+D18+D19+D29+D30)/(D13-D20+D26)</f>
        <v>#DIV/0!</v>
      </c>
      <c r="E151" s="24" t="e">
        <f>E150*(E16+E17+E18+E19+E29+E30)/(E13-E20+E26)</f>
        <v>#DIV/0!</v>
      </c>
    </row>
    <row r="152" spans="1:5" ht="15">
      <c r="A152" s="5">
        <v>3</v>
      </c>
      <c r="B152" s="8" t="s">
        <v>64</v>
      </c>
      <c r="C152" s="3" t="s">
        <v>118</v>
      </c>
      <c r="D152" s="26"/>
      <c r="E152" s="26"/>
    </row>
    <row r="153" spans="1:5" ht="15">
      <c r="A153" s="5">
        <v>4</v>
      </c>
      <c r="B153" s="15" t="s">
        <v>241</v>
      </c>
      <c r="C153" s="3" t="s">
        <v>118</v>
      </c>
      <c r="D153" s="24">
        <f>D154+D155+D156+D157+D158</f>
        <v>0</v>
      </c>
      <c r="E153" s="24">
        <f>E154+E155+E156+E157+E158</f>
        <v>0</v>
      </c>
    </row>
    <row r="154" spans="1:5" ht="46.5">
      <c r="A154" s="5" t="s">
        <v>257</v>
      </c>
      <c r="B154" s="6" t="s">
        <v>328</v>
      </c>
      <c r="C154" s="3" t="s">
        <v>118</v>
      </c>
      <c r="D154" s="26"/>
      <c r="E154" s="26"/>
    </row>
    <row r="155" spans="1:5" ht="15">
      <c r="A155" s="5" t="s">
        <v>258</v>
      </c>
      <c r="B155" s="16" t="s">
        <v>65</v>
      </c>
      <c r="C155" s="3" t="s">
        <v>118</v>
      </c>
      <c r="D155" s="26"/>
      <c r="E155" s="26"/>
    </row>
    <row r="156" spans="1:5" ht="15">
      <c r="A156" s="5" t="s">
        <v>259</v>
      </c>
      <c r="B156" s="16" t="s">
        <v>66</v>
      </c>
      <c r="C156" s="3" t="s">
        <v>118</v>
      </c>
      <c r="D156" s="26"/>
      <c r="E156" s="26"/>
    </row>
    <row r="157" spans="1:5" ht="15">
      <c r="A157" s="5" t="s">
        <v>318</v>
      </c>
      <c r="B157" s="16" t="s">
        <v>319</v>
      </c>
      <c r="C157" s="3" t="s">
        <v>118</v>
      </c>
      <c r="D157" s="26"/>
      <c r="E157" s="26"/>
    </row>
    <row r="158" spans="1:5" ht="22.5">
      <c r="A158" s="5" t="s">
        <v>320</v>
      </c>
      <c r="B158" s="16" t="s">
        <v>321</v>
      </c>
      <c r="C158" s="3" t="s">
        <v>118</v>
      </c>
      <c r="D158" s="26"/>
      <c r="E158" s="26"/>
    </row>
    <row r="159" spans="1:5" ht="15">
      <c r="A159" s="5">
        <v>5</v>
      </c>
      <c r="B159" s="17" t="s">
        <v>234</v>
      </c>
      <c r="C159" s="3" t="s">
        <v>235</v>
      </c>
      <c r="D159" s="26"/>
      <c r="E159" s="26"/>
    </row>
    <row r="160" spans="1:5" ht="15">
      <c r="A160" s="5">
        <v>6</v>
      </c>
      <c r="B160" s="2" t="s">
        <v>67</v>
      </c>
      <c r="C160" s="3" t="s">
        <v>118</v>
      </c>
      <c r="D160" s="26"/>
      <c r="E160" s="26"/>
    </row>
    <row r="161" spans="1:5" ht="15">
      <c r="A161" s="5">
        <v>7</v>
      </c>
      <c r="B161" s="8" t="s">
        <v>326</v>
      </c>
      <c r="C161" s="3" t="s">
        <v>118</v>
      </c>
      <c r="D161" s="24">
        <f>D162+D163+D164+D165+D166+D167</f>
        <v>0</v>
      </c>
      <c r="E161" s="24">
        <f>E162+E163+E164+E165+E166+E167</f>
        <v>0</v>
      </c>
    </row>
    <row r="162" spans="1:5" ht="15">
      <c r="A162" s="5" t="s">
        <v>260</v>
      </c>
      <c r="B162" s="16" t="s">
        <v>68</v>
      </c>
      <c r="C162" s="3" t="s">
        <v>118</v>
      </c>
      <c r="D162" s="26"/>
      <c r="E162" s="26"/>
    </row>
    <row r="163" spans="1:5" ht="15">
      <c r="A163" s="5" t="s">
        <v>261</v>
      </c>
      <c r="B163" s="16" t="s">
        <v>69</v>
      </c>
      <c r="C163" s="3" t="s">
        <v>118</v>
      </c>
      <c r="D163" s="26"/>
      <c r="E163" s="26"/>
    </row>
    <row r="164" spans="1:5" ht="15">
      <c r="A164" s="5" t="s">
        <v>262</v>
      </c>
      <c r="B164" s="16" t="s">
        <v>70</v>
      </c>
      <c r="C164" s="3" t="s">
        <v>118</v>
      </c>
      <c r="D164" s="26"/>
      <c r="E164" s="26"/>
    </row>
    <row r="165" spans="1:5" ht="15">
      <c r="A165" s="5" t="s">
        <v>263</v>
      </c>
      <c r="B165" s="16" t="s">
        <v>71</v>
      </c>
      <c r="C165" s="3" t="s">
        <v>118</v>
      </c>
      <c r="D165" s="26"/>
      <c r="E165" s="26"/>
    </row>
    <row r="166" spans="1:5" ht="15">
      <c r="A166" s="5" t="s">
        <v>264</v>
      </c>
      <c r="B166" s="16" t="s">
        <v>72</v>
      </c>
      <c r="C166" s="3" t="s">
        <v>118</v>
      </c>
      <c r="D166" s="26"/>
      <c r="E166" s="26"/>
    </row>
    <row r="167" spans="1:5" ht="15">
      <c r="A167" s="5" t="s">
        <v>265</v>
      </c>
      <c r="B167" s="16" t="s">
        <v>245</v>
      </c>
      <c r="C167" s="3" t="s">
        <v>118</v>
      </c>
      <c r="D167" s="26"/>
      <c r="E167" s="26"/>
    </row>
    <row r="168" spans="1:5" ht="15">
      <c r="A168" s="5" t="s">
        <v>266</v>
      </c>
      <c r="B168" s="16" t="s">
        <v>73</v>
      </c>
      <c r="C168" s="3" t="s">
        <v>118</v>
      </c>
      <c r="D168" s="26"/>
      <c r="E168" s="26"/>
    </row>
    <row r="169" spans="1:5" ht="15">
      <c r="A169" s="5" t="s">
        <v>267</v>
      </c>
      <c r="B169" s="16" t="s">
        <v>74</v>
      </c>
      <c r="C169" s="3" t="s">
        <v>118</v>
      </c>
      <c r="D169" s="26"/>
      <c r="E169" s="26"/>
    </row>
    <row r="170" spans="1:5" ht="15">
      <c r="A170" s="22"/>
      <c r="B170" s="22"/>
      <c r="C170" s="22"/>
      <c r="D170" s="22"/>
      <c r="E170" s="22"/>
    </row>
    <row r="171" spans="1:2" ht="15">
      <c r="A171" s="42" t="s">
        <v>299</v>
      </c>
      <c r="B171" s="42"/>
    </row>
    <row r="172" spans="1:5" ht="15" customHeight="1">
      <c r="A172" s="40" t="s">
        <v>300</v>
      </c>
      <c r="B172" s="40"/>
      <c r="C172" s="40"/>
      <c r="D172" s="40"/>
      <c r="E172" s="40"/>
    </row>
    <row r="173" spans="1:4" ht="15">
      <c r="A173" s="35" t="s">
        <v>288</v>
      </c>
      <c r="B173" s="35"/>
      <c r="C173" s="40" t="s">
        <v>276</v>
      </c>
      <c r="D173" s="40"/>
    </row>
    <row r="174" spans="2:4" ht="15">
      <c r="B174" s="20" t="s">
        <v>277</v>
      </c>
      <c r="C174" s="43" t="s">
        <v>278</v>
      </c>
      <c r="D174" s="43"/>
    </row>
    <row r="175" spans="1:2" ht="15">
      <c r="A175" s="40" t="s">
        <v>279</v>
      </c>
      <c r="B175" s="40"/>
    </row>
    <row r="176" spans="1:5" ht="30" customHeight="1">
      <c r="A176" s="40" t="s">
        <v>280</v>
      </c>
      <c r="B176" s="40"/>
      <c r="C176" s="40" t="s">
        <v>281</v>
      </c>
      <c r="D176" s="40"/>
      <c r="E176" s="4" t="s">
        <v>289</v>
      </c>
    </row>
    <row r="177" spans="1:5" ht="15">
      <c r="A177" s="43" t="s">
        <v>282</v>
      </c>
      <c r="B177" s="43"/>
      <c r="C177" s="43" t="s">
        <v>283</v>
      </c>
      <c r="D177" s="43"/>
      <c r="E177" s="20" t="s">
        <v>278</v>
      </c>
    </row>
    <row r="178" spans="2:4" ht="15">
      <c r="B178" s="4" t="s">
        <v>284</v>
      </c>
      <c r="C178" s="40" t="s">
        <v>285</v>
      </c>
      <c r="D178" s="40"/>
    </row>
    <row r="179" spans="2:4" ht="15">
      <c r="B179" s="21" t="s">
        <v>286</v>
      </c>
      <c r="C179" s="43" t="s">
        <v>287</v>
      </c>
      <c r="D179" s="43"/>
    </row>
  </sheetData>
  <sheetProtection/>
  <mergeCells count="20">
    <mergeCell ref="C179:D179"/>
    <mergeCell ref="C176:D176"/>
    <mergeCell ref="C177:D177"/>
    <mergeCell ref="A173:B173"/>
    <mergeCell ref="C173:D173"/>
    <mergeCell ref="C174:D174"/>
    <mergeCell ref="A176:B176"/>
    <mergeCell ref="A177:B177"/>
    <mergeCell ref="A172:E172"/>
    <mergeCell ref="C178:D178"/>
    <mergeCell ref="A175:B175"/>
    <mergeCell ref="D2:E2"/>
    <mergeCell ref="D1:E1"/>
    <mergeCell ref="A4:E4"/>
    <mergeCell ref="A171:B171"/>
    <mergeCell ref="A6:D6"/>
    <mergeCell ref="G8:J8"/>
    <mergeCell ref="A7:E7"/>
    <mergeCell ref="A3:E3"/>
    <mergeCell ref="A5:E5"/>
  </mergeCells>
  <dataValidations count="1">
    <dataValidation type="list" allowBlank="1" showInputMessage="1" showErrorMessage="1" sqref="D9:E9">
      <formula1>$K$7:$K$8</formula1>
    </dataValidation>
  </dataValidations>
  <printOptions/>
  <pageMargins left="0.7086614173228347" right="0.5511811023622047" top="0.35433070866141736" bottom="0.35433070866141736" header="0.31496062992125984" footer="0.31496062992125984"/>
  <pageSetup fitToHeight="2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tabSelected="1" view="pageBreakPreview" zoomScaleNormal="87" zoomScaleSheetLayoutView="100" workbookViewId="0" topLeftCell="A1">
      <selection activeCell="A125" sqref="A125:B125"/>
    </sheetView>
  </sheetViews>
  <sheetFormatPr defaultColWidth="9.140625" defaultRowHeight="15"/>
  <cols>
    <col min="1" max="1" width="11.28125" style="4" bestFit="1" customWidth="1"/>
    <col min="2" max="2" width="75.00390625" style="4" customWidth="1"/>
    <col min="3" max="3" width="14.57421875" style="4" customWidth="1"/>
    <col min="4" max="4" width="13.28125" style="4" customWidth="1"/>
    <col min="5" max="5" width="18.00390625" style="4" customWidth="1"/>
    <col min="6" max="10" width="9.140625" style="4" customWidth="1"/>
    <col min="11" max="11" width="0" style="4" hidden="1" customWidth="1"/>
    <col min="12" max="16384" width="9.140625" style="4" customWidth="1"/>
  </cols>
  <sheetData>
    <row r="1" spans="4:5" ht="15">
      <c r="D1" s="40" t="s">
        <v>301</v>
      </c>
      <c r="E1" s="40"/>
    </row>
    <row r="2" spans="4:5" ht="75.75" customHeight="1">
      <c r="D2" s="40" t="s">
        <v>273</v>
      </c>
      <c r="E2" s="40"/>
    </row>
    <row r="3" spans="1:5" ht="35.25" customHeight="1">
      <c r="A3" s="38" t="s">
        <v>372</v>
      </c>
      <c r="B3" s="38"/>
      <c r="C3" s="38"/>
      <c r="D3" s="38"/>
      <c r="E3" s="38"/>
    </row>
    <row r="4" spans="1:5" ht="18.75" customHeight="1">
      <c r="A4" s="41" t="s">
        <v>374</v>
      </c>
      <c r="B4" s="41"/>
      <c r="C4" s="41"/>
      <c r="D4" s="41"/>
      <c r="E4" s="41"/>
    </row>
    <row r="5" spans="1:5" ht="18.75" customHeight="1">
      <c r="A5" s="39" t="s">
        <v>373</v>
      </c>
      <c r="B5" s="39"/>
      <c r="C5" s="39"/>
      <c r="D5" s="39"/>
      <c r="E5" s="39"/>
    </row>
    <row r="6" spans="1:10" ht="18.75" customHeight="1">
      <c r="A6" s="35" t="s">
        <v>293</v>
      </c>
      <c r="B6" s="35"/>
      <c r="C6" s="35"/>
      <c r="D6" s="35"/>
      <c r="E6" s="18"/>
      <c r="G6" s="19"/>
      <c r="H6" s="19"/>
      <c r="I6" s="19"/>
      <c r="J6" s="19"/>
    </row>
    <row r="7" spans="1:11" ht="18.75" customHeight="1">
      <c r="A7" s="37" t="s">
        <v>294</v>
      </c>
      <c r="B7" s="37"/>
      <c r="C7" s="37"/>
      <c r="D7" s="37"/>
      <c r="E7" s="37"/>
      <c r="G7" s="19"/>
      <c r="H7" s="19"/>
      <c r="I7" s="19"/>
      <c r="J7" s="19"/>
      <c r="K7" s="4" t="s">
        <v>308</v>
      </c>
    </row>
    <row r="8" spans="1:11" ht="45">
      <c r="A8" s="23" t="s">
        <v>80</v>
      </c>
      <c r="B8" s="23" t="s">
        <v>75</v>
      </c>
      <c r="C8" s="23" t="s">
        <v>77</v>
      </c>
      <c r="D8" s="23" t="s">
        <v>290</v>
      </c>
      <c r="E8" s="23" t="s">
        <v>291</v>
      </c>
      <c r="G8" s="35"/>
      <c r="H8" s="36"/>
      <c r="I8" s="36"/>
      <c r="J8" s="36"/>
      <c r="K8" s="4" t="s">
        <v>309</v>
      </c>
    </row>
    <row r="9" spans="1:5" ht="15">
      <c r="A9" s="3"/>
      <c r="B9" s="2" t="s">
        <v>0</v>
      </c>
      <c r="C9" s="3"/>
      <c r="D9" s="25" t="s">
        <v>308</v>
      </c>
      <c r="E9" s="25" t="s">
        <v>308</v>
      </c>
    </row>
    <row r="10" spans="1:5" ht="15">
      <c r="A10" s="5" t="s">
        <v>81</v>
      </c>
      <c r="B10" s="1" t="s">
        <v>78</v>
      </c>
      <c r="C10" s="3"/>
      <c r="D10" s="3"/>
      <c r="E10" s="3"/>
    </row>
    <row r="11" spans="1:5" ht="15">
      <c r="A11" s="3" t="s">
        <v>91</v>
      </c>
      <c r="B11" s="6" t="s">
        <v>331</v>
      </c>
      <c r="C11" s="3" t="s">
        <v>79</v>
      </c>
      <c r="D11" s="24">
        <f>D12+D14</f>
        <v>21433</v>
      </c>
      <c r="E11" s="24">
        <f>E12+E14</f>
        <v>0</v>
      </c>
    </row>
    <row r="12" spans="1:5" ht="15">
      <c r="A12" s="3" t="s">
        <v>92</v>
      </c>
      <c r="B12" s="6" t="s">
        <v>332</v>
      </c>
      <c r="C12" s="3" t="s">
        <v>79</v>
      </c>
      <c r="D12" s="32">
        <f>('[2]СводнаяТепл2013г'!$J$32+'[2]СводнаяТепл2013г'!$K$32)</f>
        <v>1871.8900000000003</v>
      </c>
      <c r="E12" s="26"/>
    </row>
    <row r="13" spans="1:5" ht="15">
      <c r="A13" s="3"/>
      <c r="B13" s="6" t="s">
        <v>334</v>
      </c>
      <c r="C13" s="3" t="s">
        <v>248</v>
      </c>
      <c r="D13" s="31">
        <f>D12/D11</f>
        <v>0.08733681705780807</v>
      </c>
      <c r="E13" s="24" t="e">
        <f>E12/E11</f>
        <v>#DIV/0!</v>
      </c>
    </row>
    <row r="14" spans="1:5" ht="15">
      <c r="A14" s="3" t="s">
        <v>93</v>
      </c>
      <c r="B14" s="6" t="s">
        <v>333</v>
      </c>
      <c r="C14" s="3" t="s">
        <v>79</v>
      </c>
      <c r="D14" s="33">
        <f>D15+D16+D17+D18+D19</f>
        <v>19561.11</v>
      </c>
      <c r="E14" s="24">
        <f>E15+E16+E17+E18+E19</f>
        <v>0</v>
      </c>
    </row>
    <row r="15" spans="1:5" ht="15">
      <c r="A15" s="3" t="s">
        <v>94</v>
      </c>
      <c r="B15" s="6" t="s">
        <v>322</v>
      </c>
      <c r="C15" s="3" t="s">
        <v>79</v>
      </c>
      <c r="D15" s="28">
        <f>'[2]СводнаяТепл2013г'!$L$32+'[2]СводнаяТепл2013г'!$M$32</f>
        <v>17718.11</v>
      </c>
      <c r="E15" s="26"/>
    </row>
    <row r="16" spans="1:5" ht="51.75" customHeight="1">
      <c r="A16" s="3" t="s">
        <v>95</v>
      </c>
      <c r="B16" s="6" t="s">
        <v>329</v>
      </c>
      <c r="C16" s="3" t="s">
        <v>79</v>
      </c>
      <c r="D16" s="26"/>
      <c r="E16" s="26"/>
    </row>
    <row r="17" spans="1:5" ht="15">
      <c r="A17" s="3" t="s">
        <v>96</v>
      </c>
      <c r="B17" s="6" t="s">
        <v>3</v>
      </c>
      <c r="C17" s="3" t="s">
        <v>79</v>
      </c>
      <c r="D17" s="26"/>
      <c r="E17" s="26"/>
    </row>
    <row r="18" spans="1:5" ht="15">
      <c r="A18" s="3" t="s">
        <v>97</v>
      </c>
      <c r="B18" s="6" t="s">
        <v>4</v>
      </c>
      <c r="C18" s="3" t="s">
        <v>79</v>
      </c>
      <c r="D18" s="26">
        <f>'[2]СводнаяТепл2013г'!$G$32+'[2]СводнаяТепл2013г'!$H$32+'[2]СводнаяТепл2013г'!$I$32</f>
        <v>1843</v>
      </c>
      <c r="E18" s="26"/>
    </row>
    <row r="19" spans="1:5" ht="15">
      <c r="A19" s="3" t="s">
        <v>98</v>
      </c>
      <c r="B19" s="6" t="s">
        <v>5</v>
      </c>
      <c r="C19" s="3" t="s">
        <v>79</v>
      </c>
      <c r="D19" s="26"/>
      <c r="E19" s="26"/>
    </row>
    <row r="20" spans="1:5" ht="15">
      <c r="A20" s="3" t="s">
        <v>100</v>
      </c>
      <c r="B20" s="7" t="s">
        <v>84</v>
      </c>
      <c r="C20" s="3" t="s">
        <v>83</v>
      </c>
      <c r="D20" s="26"/>
      <c r="E20" s="26"/>
    </row>
    <row r="21" spans="1:5" ht="15">
      <c r="A21" s="3" t="s">
        <v>103</v>
      </c>
      <c r="B21" s="7" t="s">
        <v>86</v>
      </c>
      <c r="C21" s="3" t="s">
        <v>85</v>
      </c>
      <c r="D21" s="26"/>
      <c r="E21" s="26"/>
    </row>
    <row r="22" spans="1:5" ht="15">
      <c r="A22" s="3" t="s">
        <v>104</v>
      </c>
      <c r="B22" s="7" t="s">
        <v>87</v>
      </c>
      <c r="C22" s="3" t="s">
        <v>85</v>
      </c>
      <c r="D22" s="26"/>
      <c r="E22" s="26"/>
    </row>
    <row r="23" spans="1:5" ht="15">
      <c r="A23" s="3" t="s">
        <v>105</v>
      </c>
      <c r="B23" s="9" t="s">
        <v>246</v>
      </c>
      <c r="C23" s="11" t="s">
        <v>88</v>
      </c>
      <c r="D23" s="26"/>
      <c r="E23" s="26"/>
    </row>
    <row r="24" spans="1:5" ht="15">
      <c r="A24" s="3" t="s">
        <v>112</v>
      </c>
      <c r="B24" s="9" t="s">
        <v>269</v>
      </c>
      <c r="C24" s="11" t="s">
        <v>88</v>
      </c>
      <c r="D24" s="26"/>
      <c r="E24" s="26"/>
    </row>
    <row r="25" spans="1:5" ht="15">
      <c r="A25" s="3" t="s">
        <v>113</v>
      </c>
      <c r="B25" s="9" t="s">
        <v>270</v>
      </c>
      <c r="C25" s="11" t="s">
        <v>247</v>
      </c>
      <c r="D25" s="26"/>
      <c r="E25" s="26"/>
    </row>
    <row r="26" spans="1:5" ht="22.5">
      <c r="A26" s="3" t="s">
        <v>114</v>
      </c>
      <c r="B26" s="9" t="s">
        <v>271</v>
      </c>
      <c r="C26" s="11" t="s">
        <v>248</v>
      </c>
      <c r="D26" s="26"/>
      <c r="E26" s="26"/>
    </row>
    <row r="27" spans="1:5" ht="15">
      <c r="A27" s="3" t="s">
        <v>115</v>
      </c>
      <c r="B27" s="9" t="s">
        <v>249</v>
      </c>
      <c r="C27" s="11" t="s">
        <v>248</v>
      </c>
      <c r="D27" s="26"/>
      <c r="E27" s="26"/>
    </row>
    <row r="28" spans="1:5" ht="15">
      <c r="A28" s="3" t="s">
        <v>116</v>
      </c>
      <c r="B28" s="9" t="s">
        <v>250</v>
      </c>
      <c r="C28" s="11" t="s">
        <v>248</v>
      </c>
      <c r="D28" s="26"/>
      <c r="E28" s="26"/>
    </row>
    <row r="29" spans="1:5" ht="15">
      <c r="A29" s="3" t="s">
        <v>155</v>
      </c>
      <c r="B29" s="7" t="s">
        <v>302</v>
      </c>
      <c r="C29" s="3" t="s">
        <v>83</v>
      </c>
      <c r="D29" s="26"/>
      <c r="E29" s="26"/>
    </row>
    <row r="30" spans="1:5" ht="15">
      <c r="A30" s="5" t="s">
        <v>90</v>
      </c>
      <c r="B30" s="1" t="s">
        <v>89</v>
      </c>
      <c r="C30" s="3"/>
      <c r="D30" s="26"/>
      <c r="E30" s="26"/>
    </row>
    <row r="31" spans="1:5" ht="15">
      <c r="A31" s="5" t="s">
        <v>117</v>
      </c>
      <c r="B31" s="8" t="s">
        <v>34</v>
      </c>
      <c r="C31" s="3" t="s">
        <v>118</v>
      </c>
      <c r="D31" s="26"/>
      <c r="E31" s="26"/>
    </row>
    <row r="32" spans="1:5" ht="15">
      <c r="A32" s="3" t="s">
        <v>121</v>
      </c>
      <c r="B32" s="9" t="s">
        <v>225</v>
      </c>
      <c r="C32" s="3" t="s">
        <v>224</v>
      </c>
      <c r="D32" s="26"/>
      <c r="E32" s="26"/>
    </row>
    <row r="33" spans="1:5" ht="15">
      <c r="A33" s="5" t="s">
        <v>156</v>
      </c>
      <c r="B33" s="8" t="s">
        <v>35</v>
      </c>
      <c r="C33" s="3" t="s">
        <v>118</v>
      </c>
      <c r="D33" s="24">
        <f>D34+D35+D36+D37</f>
        <v>0</v>
      </c>
      <c r="E33" s="24">
        <f>E34+E35+E36+E37</f>
        <v>0</v>
      </c>
    </row>
    <row r="34" spans="1:5" ht="15">
      <c r="A34" s="3" t="s">
        <v>157</v>
      </c>
      <c r="B34" s="9" t="s">
        <v>36</v>
      </c>
      <c r="C34" s="3" t="s">
        <v>118</v>
      </c>
      <c r="D34" s="26"/>
      <c r="E34" s="26"/>
    </row>
    <row r="35" spans="1:5" ht="15">
      <c r="A35" s="3" t="s">
        <v>335</v>
      </c>
      <c r="B35" s="9" t="s">
        <v>37</v>
      </c>
      <c r="C35" s="3" t="s">
        <v>118</v>
      </c>
      <c r="D35" s="26"/>
      <c r="E35" s="26"/>
    </row>
    <row r="36" spans="1:5" ht="15">
      <c r="A36" s="3" t="s">
        <v>336</v>
      </c>
      <c r="B36" s="9" t="s">
        <v>38</v>
      </c>
      <c r="C36" s="3" t="s">
        <v>118</v>
      </c>
      <c r="D36" s="26"/>
      <c r="E36" s="26"/>
    </row>
    <row r="37" spans="1:5" ht="15">
      <c r="A37" s="3" t="s">
        <v>337</v>
      </c>
      <c r="B37" s="9" t="s">
        <v>39</v>
      </c>
      <c r="C37" s="3" t="s">
        <v>118</v>
      </c>
      <c r="D37" s="26"/>
      <c r="E37" s="26"/>
    </row>
    <row r="38" spans="1:5" ht="15">
      <c r="A38" s="5" t="s">
        <v>158</v>
      </c>
      <c r="B38" s="8" t="s">
        <v>40</v>
      </c>
      <c r="C38" s="3" t="s">
        <v>118</v>
      </c>
      <c r="D38" s="30">
        <f>'[3]19.2'!$C$12</f>
        <v>1021.4699</v>
      </c>
      <c r="E38" s="26"/>
    </row>
    <row r="39" spans="1:5" ht="15">
      <c r="A39" s="3" t="s">
        <v>159</v>
      </c>
      <c r="B39" s="9" t="s">
        <v>164</v>
      </c>
      <c r="C39" s="3" t="s">
        <v>226</v>
      </c>
      <c r="D39" s="26">
        <v>8</v>
      </c>
      <c r="E39" s="26"/>
    </row>
    <row r="40" spans="1:5" ht="15">
      <c r="A40" s="3" t="s">
        <v>160</v>
      </c>
      <c r="B40" s="9" t="s">
        <v>296</v>
      </c>
      <c r="C40" s="3" t="s">
        <v>295</v>
      </c>
      <c r="D40" s="28">
        <f>D38*1000/D39/6</f>
        <v>21280.622916666667</v>
      </c>
      <c r="E40" s="26"/>
    </row>
    <row r="41" spans="1:5" ht="15">
      <c r="A41" s="5" t="s">
        <v>162</v>
      </c>
      <c r="B41" s="8" t="s">
        <v>41</v>
      </c>
      <c r="C41" s="3" t="s">
        <v>118</v>
      </c>
      <c r="D41" s="30">
        <f>'[3]19.2'!$C$14</f>
        <v>317.6771389</v>
      </c>
      <c r="E41" s="26"/>
    </row>
    <row r="42" spans="1:5" ht="15">
      <c r="A42" s="5" t="s">
        <v>163</v>
      </c>
      <c r="B42" s="8" t="s">
        <v>42</v>
      </c>
      <c r="C42" s="3" t="s">
        <v>118</v>
      </c>
      <c r="D42" s="24">
        <f>D43+D44+D45+D50</f>
        <v>13.955276271186442</v>
      </c>
      <c r="E42" s="24">
        <f>E43+E44+E45+E50</f>
        <v>0</v>
      </c>
    </row>
    <row r="43" spans="1:5" ht="15">
      <c r="A43" s="3" t="s">
        <v>338</v>
      </c>
      <c r="B43" s="9" t="s">
        <v>43</v>
      </c>
      <c r="C43" s="3" t="s">
        <v>118</v>
      </c>
      <c r="D43" s="30">
        <f>'[3]19.2'!$C$16</f>
        <v>5.4807</v>
      </c>
      <c r="E43" s="26"/>
    </row>
    <row r="44" spans="1:5" ht="15">
      <c r="A44" s="3" t="s">
        <v>339</v>
      </c>
      <c r="B44" s="9" t="s">
        <v>44</v>
      </c>
      <c r="C44" s="3" t="s">
        <v>118</v>
      </c>
      <c r="D44" s="30"/>
      <c r="E44" s="26"/>
    </row>
    <row r="45" spans="1:5" ht="15">
      <c r="A45" s="3" t="s">
        <v>340</v>
      </c>
      <c r="B45" s="9" t="s">
        <v>45</v>
      </c>
      <c r="C45" s="3" t="s">
        <v>118</v>
      </c>
      <c r="D45" s="30">
        <f>'[3]19.2'!$C$19</f>
        <v>8.474576271186441</v>
      </c>
      <c r="E45" s="26"/>
    </row>
    <row r="46" spans="1:5" ht="15">
      <c r="A46" s="3" t="s">
        <v>341</v>
      </c>
      <c r="B46" s="12" t="s">
        <v>46</v>
      </c>
      <c r="C46" s="3" t="s">
        <v>118</v>
      </c>
      <c r="D46" s="26"/>
      <c r="E46" s="26"/>
    </row>
    <row r="47" spans="1:5" ht="15">
      <c r="A47" s="3" t="s">
        <v>342</v>
      </c>
      <c r="B47" s="9" t="s">
        <v>239</v>
      </c>
      <c r="C47" s="3" t="s">
        <v>295</v>
      </c>
      <c r="D47" s="26"/>
      <c r="E47" s="26"/>
    </row>
    <row r="48" spans="1:5" ht="22.5">
      <c r="A48" s="3" t="s">
        <v>343</v>
      </c>
      <c r="B48" s="9" t="s">
        <v>236</v>
      </c>
      <c r="C48" s="3" t="s">
        <v>226</v>
      </c>
      <c r="D48" s="26"/>
      <c r="E48" s="26"/>
    </row>
    <row r="49" spans="1:5" ht="15">
      <c r="A49" s="3" t="s">
        <v>344</v>
      </c>
      <c r="B49" s="12" t="s">
        <v>242</v>
      </c>
      <c r="C49" s="3" t="s">
        <v>118</v>
      </c>
      <c r="D49" s="26"/>
      <c r="E49" s="26"/>
    </row>
    <row r="50" spans="1:5" ht="15">
      <c r="A50" s="3" t="s">
        <v>345</v>
      </c>
      <c r="B50" s="13" t="s">
        <v>47</v>
      </c>
      <c r="C50" s="3" t="s">
        <v>118</v>
      </c>
      <c r="D50" s="26">
        <v>0</v>
      </c>
      <c r="E50" s="26"/>
    </row>
    <row r="51" spans="1:5" ht="15">
      <c r="A51" s="3" t="s">
        <v>346</v>
      </c>
      <c r="B51" s="13" t="s">
        <v>48</v>
      </c>
      <c r="C51" s="3" t="s">
        <v>118</v>
      </c>
      <c r="D51" s="26"/>
      <c r="E51" s="26"/>
    </row>
    <row r="52" spans="1:5" ht="13.5" customHeight="1">
      <c r="A52" s="5" t="s">
        <v>166</v>
      </c>
      <c r="B52" s="8" t="s">
        <v>49</v>
      </c>
      <c r="C52" s="3" t="s">
        <v>118</v>
      </c>
      <c r="D52" s="26"/>
      <c r="E52" s="26"/>
    </row>
    <row r="53" spans="1:5" ht="15">
      <c r="A53" s="5" t="s">
        <v>174</v>
      </c>
      <c r="B53" s="8" t="s">
        <v>50</v>
      </c>
      <c r="C53" s="3" t="s">
        <v>118</v>
      </c>
      <c r="D53" s="30">
        <f>'[3]19.2'!$C$21</f>
        <v>3136.707231692405</v>
      </c>
      <c r="E53" s="26"/>
    </row>
    <row r="54" spans="1:5" ht="15">
      <c r="A54" s="3" t="s">
        <v>347</v>
      </c>
      <c r="B54" s="9" t="s">
        <v>51</v>
      </c>
      <c r="C54" s="3" t="s">
        <v>118</v>
      </c>
      <c r="D54" s="30">
        <f>'[3]19.2'!$C$22</f>
        <v>906.0618746322746</v>
      </c>
      <c r="E54" s="26"/>
    </row>
    <row r="55" spans="1:5" ht="15">
      <c r="A55" s="3" t="s">
        <v>348</v>
      </c>
      <c r="B55" s="9" t="s">
        <v>238</v>
      </c>
      <c r="C55" s="3" t="s">
        <v>295</v>
      </c>
      <c r="D55" s="34">
        <f>D54*1000/6/D56</f>
        <v>21572.90177695892</v>
      </c>
      <c r="E55" s="26"/>
    </row>
    <row r="56" spans="1:5" ht="22.5">
      <c r="A56" s="3" t="s">
        <v>349</v>
      </c>
      <c r="B56" s="9" t="s">
        <v>237</v>
      </c>
      <c r="C56" s="3" t="s">
        <v>226</v>
      </c>
      <c r="D56" s="27">
        <v>7</v>
      </c>
      <c r="E56" s="26"/>
    </row>
    <row r="57" spans="1:5" ht="15">
      <c r="A57" s="3" t="s">
        <v>350</v>
      </c>
      <c r="B57" s="9" t="s">
        <v>243</v>
      </c>
      <c r="C57" s="3" t="s">
        <v>118</v>
      </c>
      <c r="D57" s="30">
        <f>'[3]19.2'!$C$23</f>
        <v>277.088136378171</v>
      </c>
      <c r="E57" s="26"/>
    </row>
    <row r="58" spans="1:5" ht="15">
      <c r="A58" s="3" t="s">
        <v>351</v>
      </c>
      <c r="B58" s="9" t="s">
        <v>313</v>
      </c>
      <c r="C58" s="3" t="s">
        <v>118</v>
      </c>
      <c r="D58" s="30">
        <f>'[3]19.2'!$C$26</f>
        <v>220.65128203774674</v>
      </c>
      <c r="E58" s="26"/>
    </row>
    <row r="59" spans="1:5" ht="15">
      <c r="A59" s="5" t="s">
        <v>175</v>
      </c>
      <c r="B59" s="8" t="s">
        <v>52</v>
      </c>
      <c r="C59" s="3" t="s">
        <v>118</v>
      </c>
      <c r="D59" s="26">
        <f>'[3]19.2'!$C$28</f>
        <v>10.217190611200001</v>
      </c>
      <c r="E59" s="26"/>
    </row>
    <row r="60" spans="1:5" ht="15">
      <c r="A60" s="3" t="s">
        <v>176</v>
      </c>
      <c r="B60" s="9" t="s">
        <v>53</v>
      </c>
      <c r="C60" s="3" t="s">
        <v>118</v>
      </c>
      <c r="D60" s="34">
        <f>'[3]Общехоз. расх.'!$C$8</f>
        <v>2.3526804521739133</v>
      </c>
      <c r="E60" s="26"/>
    </row>
    <row r="61" spans="1:5" ht="15">
      <c r="A61" s="3" t="s">
        <v>303</v>
      </c>
      <c r="B61" s="9" t="s">
        <v>240</v>
      </c>
      <c r="C61" s="3" t="s">
        <v>226</v>
      </c>
      <c r="D61" s="30">
        <v>0.016</v>
      </c>
      <c r="E61" s="26"/>
    </row>
    <row r="62" spans="1:5" ht="15">
      <c r="A62" s="3" t="s">
        <v>304</v>
      </c>
      <c r="B62" s="9" t="s">
        <v>298</v>
      </c>
      <c r="C62" s="3" t="s">
        <v>295</v>
      </c>
      <c r="D62" s="28">
        <f>D60*1000/6/D61</f>
        <v>24507.088043478263</v>
      </c>
      <c r="E62" s="26"/>
    </row>
    <row r="63" spans="1:5" ht="15">
      <c r="A63" s="3" t="s">
        <v>177</v>
      </c>
      <c r="B63" s="9" t="s">
        <v>54</v>
      </c>
      <c r="C63" s="3" t="s">
        <v>118</v>
      </c>
      <c r="D63" s="34">
        <f>'[3]Общехоз. расх.'!$C$9</f>
        <v>0.7316836206260868</v>
      </c>
      <c r="E63" s="26"/>
    </row>
    <row r="64" spans="1:5" ht="15">
      <c r="A64" s="3" t="s">
        <v>311</v>
      </c>
      <c r="B64" s="9" t="s">
        <v>55</v>
      </c>
      <c r="C64" s="3" t="s">
        <v>118</v>
      </c>
      <c r="D64" s="26"/>
      <c r="E64" s="26"/>
    </row>
    <row r="65" spans="1:5" ht="15">
      <c r="A65" s="3" t="s">
        <v>352</v>
      </c>
      <c r="B65" s="9" t="s">
        <v>56</v>
      </c>
      <c r="C65" s="3" t="s">
        <v>118</v>
      </c>
      <c r="D65" s="34">
        <f>'[3]Общехоз. расх.'!$C$11</f>
        <v>0.183495244</v>
      </c>
      <c r="E65" s="26"/>
    </row>
    <row r="66" spans="1:5" ht="15" customHeight="1">
      <c r="A66" s="3" t="s">
        <v>353</v>
      </c>
      <c r="B66" s="9" t="s">
        <v>57</v>
      </c>
      <c r="C66" s="3" t="s">
        <v>118</v>
      </c>
      <c r="D66" s="34">
        <f>'[3]Общехоз. расх.'!$C$12</f>
        <v>0.058381592</v>
      </c>
      <c r="E66" s="26"/>
    </row>
    <row r="67" spans="1:5" ht="15">
      <c r="A67" s="3" t="s">
        <v>354</v>
      </c>
      <c r="B67" s="9" t="s">
        <v>58</v>
      </c>
      <c r="C67" s="3" t="s">
        <v>118</v>
      </c>
      <c r="D67" s="26"/>
      <c r="E67" s="26"/>
    </row>
    <row r="68" spans="1:5" ht="22.5">
      <c r="A68" s="3" t="s">
        <v>355</v>
      </c>
      <c r="B68" s="9" t="s">
        <v>59</v>
      </c>
      <c r="C68" s="3" t="s">
        <v>118</v>
      </c>
      <c r="D68" s="34">
        <f>'[3]Общехоз. расх.'!$C$14</f>
        <v>0.47212952</v>
      </c>
      <c r="E68" s="26"/>
    </row>
    <row r="69" spans="1:5" ht="15">
      <c r="A69" s="3" t="s">
        <v>356</v>
      </c>
      <c r="B69" s="9" t="s">
        <v>60</v>
      </c>
      <c r="C69" s="3" t="s">
        <v>118</v>
      </c>
      <c r="D69" s="34">
        <f>D68</f>
        <v>0.47212952</v>
      </c>
      <c r="E69" s="26"/>
    </row>
    <row r="70" spans="1:7" ht="15">
      <c r="A70" s="3" t="s">
        <v>357</v>
      </c>
      <c r="B70" s="9" t="s">
        <v>315</v>
      </c>
      <c r="C70" s="3" t="s">
        <v>118</v>
      </c>
      <c r="D70" s="34">
        <f>'[3]Общехоз. расх.'!$C$10</f>
        <v>0.15670577600000002</v>
      </c>
      <c r="E70" s="26"/>
      <c r="G70" s="29"/>
    </row>
    <row r="71" spans="1:5" ht="13.5" customHeight="1">
      <c r="A71" s="3" t="s">
        <v>358</v>
      </c>
      <c r="B71" s="9" t="s">
        <v>314</v>
      </c>
      <c r="C71" s="3" t="s">
        <v>118</v>
      </c>
      <c r="D71" s="34">
        <f>'[3]Общехоз. расх.'!$C$16</f>
        <v>5.789984886399999</v>
      </c>
      <c r="E71" s="26"/>
    </row>
    <row r="72" spans="1:5" ht="15">
      <c r="A72" s="3" t="s">
        <v>359</v>
      </c>
      <c r="B72" s="12" t="s">
        <v>61</v>
      </c>
      <c r="C72" s="3" t="s">
        <v>118</v>
      </c>
      <c r="D72" s="34">
        <f>'[3]Общехоз. расх.'!$C$15</f>
        <v>0</v>
      </c>
      <c r="E72" s="26"/>
    </row>
    <row r="73" spans="1:5" ht="15" customHeight="1">
      <c r="A73" s="5" t="s">
        <v>178</v>
      </c>
      <c r="B73" s="8" t="s">
        <v>62</v>
      </c>
      <c r="C73" s="3" t="s">
        <v>118</v>
      </c>
      <c r="D73" s="24">
        <f>D74+D77+D80+D83+D86+D89+D92+D95</f>
        <v>0</v>
      </c>
      <c r="E73" s="24">
        <f>E74+E77+E80+E83+E86+E89+E92+E95</f>
        <v>0</v>
      </c>
    </row>
    <row r="74" spans="1:5" ht="15">
      <c r="A74" s="5" t="s">
        <v>179</v>
      </c>
      <c r="B74" s="8" t="s">
        <v>25</v>
      </c>
      <c r="C74" s="3" t="s">
        <v>118</v>
      </c>
      <c r="D74" s="24">
        <f>D75*D76</f>
        <v>0</v>
      </c>
      <c r="E74" s="24">
        <f>E75*E76</f>
        <v>0</v>
      </c>
    </row>
    <row r="75" spans="1:5" ht="15">
      <c r="A75" s="3" t="s">
        <v>180</v>
      </c>
      <c r="B75" s="14" t="s">
        <v>227</v>
      </c>
      <c r="C75" s="3" t="s">
        <v>244</v>
      </c>
      <c r="D75" s="26"/>
      <c r="E75" s="26"/>
    </row>
    <row r="76" spans="1:5" ht="15">
      <c r="A76" s="3" t="s">
        <v>307</v>
      </c>
      <c r="B76" s="14" t="s">
        <v>228</v>
      </c>
      <c r="C76" s="3" t="s">
        <v>229</v>
      </c>
      <c r="D76" s="26"/>
      <c r="E76" s="26"/>
    </row>
    <row r="77" spans="1:5" ht="15">
      <c r="A77" s="5" t="s">
        <v>181</v>
      </c>
      <c r="B77" s="8" t="s">
        <v>26</v>
      </c>
      <c r="C77" s="3" t="s">
        <v>118</v>
      </c>
      <c r="D77" s="24">
        <f>D78*D79</f>
        <v>0</v>
      </c>
      <c r="E77" s="24">
        <f>E78*E79</f>
        <v>0</v>
      </c>
    </row>
    <row r="78" spans="1:5" ht="15">
      <c r="A78" s="3" t="s">
        <v>360</v>
      </c>
      <c r="B78" s="14" t="s">
        <v>230</v>
      </c>
      <c r="C78" s="3" t="s">
        <v>233</v>
      </c>
      <c r="D78" s="26"/>
      <c r="E78" s="26"/>
    </row>
    <row r="79" spans="1:5" ht="15">
      <c r="A79" s="3" t="s">
        <v>361</v>
      </c>
      <c r="B79" s="14" t="s">
        <v>231</v>
      </c>
      <c r="C79" s="3" t="s">
        <v>232</v>
      </c>
      <c r="D79" s="26"/>
      <c r="E79" s="26"/>
    </row>
    <row r="80" spans="1:5" ht="15">
      <c r="A80" s="5" t="s">
        <v>182</v>
      </c>
      <c r="B80" s="8" t="s">
        <v>27</v>
      </c>
      <c r="C80" s="3" t="s">
        <v>118</v>
      </c>
      <c r="D80" s="24">
        <f>D81*D82</f>
        <v>0</v>
      </c>
      <c r="E80" s="24">
        <f>E81*E82</f>
        <v>0</v>
      </c>
    </row>
    <row r="81" spans="1:5" ht="15">
      <c r="A81" s="3" t="s">
        <v>362</v>
      </c>
      <c r="B81" s="14" t="s">
        <v>227</v>
      </c>
      <c r="C81" s="3" t="s">
        <v>244</v>
      </c>
      <c r="D81" s="26"/>
      <c r="E81" s="26"/>
    </row>
    <row r="82" spans="1:5" ht="15">
      <c r="A82" s="3" t="s">
        <v>363</v>
      </c>
      <c r="B82" s="14" t="s">
        <v>228</v>
      </c>
      <c r="C82" s="3" t="s">
        <v>229</v>
      </c>
      <c r="D82" s="26"/>
      <c r="E82" s="26"/>
    </row>
    <row r="83" spans="1:5" ht="15">
      <c r="A83" s="5" t="s">
        <v>183</v>
      </c>
      <c r="B83" s="8" t="s">
        <v>28</v>
      </c>
      <c r="C83" s="3" t="s">
        <v>118</v>
      </c>
      <c r="D83" s="24">
        <f>D84*D85</f>
        <v>0</v>
      </c>
      <c r="E83" s="24">
        <f>E84*E85</f>
        <v>0</v>
      </c>
    </row>
    <row r="84" spans="1:5" ht="15">
      <c r="A84" s="3" t="s">
        <v>364</v>
      </c>
      <c r="B84" s="14" t="s">
        <v>230</v>
      </c>
      <c r="C84" s="3" t="s">
        <v>233</v>
      </c>
      <c r="D84" s="26"/>
      <c r="E84" s="26"/>
    </row>
    <row r="85" spans="1:5" ht="15">
      <c r="A85" s="3" t="s">
        <v>365</v>
      </c>
      <c r="B85" s="14" t="s">
        <v>231</v>
      </c>
      <c r="C85" s="3" t="s">
        <v>232</v>
      </c>
      <c r="D85" s="26"/>
      <c r="E85" s="26"/>
    </row>
    <row r="86" spans="1:5" ht="15">
      <c r="A86" s="5" t="s">
        <v>184</v>
      </c>
      <c r="B86" s="8" t="s">
        <v>29</v>
      </c>
      <c r="C86" s="3" t="s">
        <v>118</v>
      </c>
      <c r="D86" s="24">
        <f>D87*D88</f>
        <v>0</v>
      </c>
      <c r="E86" s="24">
        <f>E87*E88</f>
        <v>0</v>
      </c>
    </row>
    <row r="87" spans="1:5" ht="15">
      <c r="A87" s="3" t="s">
        <v>366</v>
      </c>
      <c r="B87" s="14" t="s">
        <v>227</v>
      </c>
      <c r="C87" s="3" t="s">
        <v>244</v>
      </c>
      <c r="D87" s="26"/>
      <c r="E87" s="26"/>
    </row>
    <row r="88" spans="1:5" ht="15">
      <c r="A88" s="3" t="s">
        <v>367</v>
      </c>
      <c r="B88" s="14" t="s">
        <v>228</v>
      </c>
      <c r="C88" s="3" t="s">
        <v>229</v>
      </c>
      <c r="D88" s="26"/>
      <c r="E88" s="26"/>
    </row>
    <row r="89" spans="1:5" ht="15">
      <c r="A89" s="5" t="s">
        <v>185</v>
      </c>
      <c r="B89" s="8" t="s">
        <v>30</v>
      </c>
      <c r="C89" s="3" t="s">
        <v>118</v>
      </c>
      <c r="D89" s="24">
        <f>D90*D91</f>
        <v>0</v>
      </c>
      <c r="E89" s="24">
        <f>E90*E91</f>
        <v>0</v>
      </c>
    </row>
    <row r="90" spans="1:5" ht="15">
      <c r="A90" s="3" t="s">
        <v>368</v>
      </c>
      <c r="B90" s="14" t="s">
        <v>230</v>
      </c>
      <c r="C90" s="3" t="s">
        <v>233</v>
      </c>
      <c r="D90" s="26"/>
      <c r="E90" s="26"/>
    </row>
    <row r="91" spans="1:5" ht="15">
      <c r="A91" s="3" t="s">
        <v>369</v>
      </c>
      <c r="B91" s="14" t="s">
        <v>231</v>
      </c>
      <c r="C91" s="3" t="s">
        <v>232</v>
      </c>
      <c r="D91" s="26"/>
      <c r="E91" s="26"/>
    </row>
    <row r="92" spans="1:5" ht="15">
      <c r="A92" s="5" t="s">
        <v>186</v>
      </c>
      <c r="B92" s="8" t="s">
        <v>31</v>
      </c>
      <c r="C92" s="3" t="s">
        <v>118</v>
      </c>
      <c r="D92" s="24">
        <f>D93*D94</f>
        <v>0</v>
      </c>
      <c r="E92" s="24">
        <f>E93*E94</f>
        <v>0</v>
      </c>
    </row>
    <row r="93" spans="1:5" ht="15">
      <c r="A93" s="3" t="s">
        <v>187</v>
      </c>
      <c r="B93" s="14" t="s">
        <v>227</v>
      </c>
      <c r="C93" s="3" t="s">
        <v>244</v>
      </c>
      <c r="D93" s="26"/>
      <c r="E93" s="26"/>
    </row>
    <row r="94" spans="1:5" ht="15">
      <c r="A94" s="3" t="s">
        <v>370</v>
      </c>
      <c r="B94" s="14" t="s">
        <v>228</v>
      </c>
      <c r="C94" s="3" t="s">
        <v>229</v>
      </c>
      <c r="D94" s="26"/>
      <c r="E94" s="26"/>
    </row>
    <row r="95" spans="1:5" ht="15">
      <c r="A95" s="5" t="s">
        <v>188</v>
      </c>
      <c r="B95" s="8" t="s">
        <v>32</v>
      </c>
      <c r="C95" s="3" t="s">
        <v>118</v>
      </c>
      <c r="D95" s="24">
        <f>D96*D97</f>
        <v>0</v>
      </c>
      <c r="E95" s="24">
        <f>E96*E97</f>
        <v>0</v>
      </c>
    </row>
    <row r="96" spans="1:5" ht="15">
      <c r="A96" s="3" t="s">
        <v>189</v>
      </c>
      <c r="B96" s="14" t="s">
        <v>230</v>
      </c>
      <c r="C96" s="3" t="s">
        <v>233</v>
      </c>
      <c r="D96" s="26"/>
      <c r="E96" s="26"/>
    </row>
    <row r="97" spans="1:5" ht="15">
      <c r="A97" s="3" t="s">
        <v>371</v>
      </c>
      <c r="B97" s="14" t="s">
        <v>231</v>
      </c>
      <c r="C97" s="3" t="s">
        <v>232</v>
      </c>
      <c r="D97" s="26"/>
      <c r="E97" s="26"/>
    </row>
    <row r="98" spans="1:5" ht="15">
      <c r="A98" s="5" t="s">
        <v>190</v>
      </c>
      <c r="B98" s="8" t="s">
        <v>63</v>
      </c>
      <c r="C98" s="3" t="s">
        <v>118</v>
      </c>
      <c r="D98" s="31">
        <f>D31+D33+D38+D41+D42+D52+D53+D59+D73</f>
        <v>4500.026737474791</v>
      </c>
      <c r="E98" s="24">
        <f>E31+E33+E38+E41+E42+E52+E53+E59+E73</f>
        <v>0</v>
      </c>
    </row>
    <row r="99" spans="1:5" ht="22.5">
      <c r="A99" s="3" t="s">
        <v>191</v>
      </c>
      <c r="B99" s="14" t="s">
        <v>317</v>
      </c>
      <c r="C99" s="3" t="s">
        <v>118</v>
      </c>
      <c r="D99" s="31">
        <f>D98*(D19+D18+D17+D16)/D14</f>
        <v>423.9815264658314</v>
      </c>
      <c r="E99" s="24" t="e">
        <f>E98*(E19+E18+E17+E16)/E14</f>
        <v>#DIV/0!</v>
      </c>
    </row>
    <row r="100" spans="1:5" ht="15">
      <c r="A100" s="5">
        <v>3</v>
      </c>
      <c r="B100" s="8" t="s">
        <v>64</v>
      </c>
      <c r="C100" s="3" t="s">
        <v>118</v>
      </c>
      <c r="D100" s="26"/>
      <c r="E100" s="26"/>
    </row>
    <row r="101" spans="1:5" ht="15">
      <c r="A101" s="5">
        <v>4</v>
      </c>
      <c r="B101" s="15" t="s">
        <v>241</v>
      </c>
      <c r="C101" s="3" t="s">
        <v>118</v>
      </c>
      <c r="D101" s="24">
        <f>D102+D103+D104+D105+D106</f>
        <v>165.87</v>
      </c>
      <c r="E101" s="24">
        <f>E102+E103+E104+E105+E106</f>
        <v>0</v>
      </c>
    </row>
    <row r="102" spans="1:5" ht="46.5">
      <c r="A102" s="5" t="s">
        <v>257</v>
      </c>
      <c r="B102" s="6" t="s">
        <v>328</v>
      </c>
      <c r="C102" s="3" t="s">
        <v>118</v>
      </c>
      <c r="D102" s="26"/>
      <c r="E102" s="26"/>
    </row>
    <row r="103" spans="1:5" ht="15">
      <c r="A103" s="5" t="s">
        <v>258</v>
      </c>
      <c r="B103" s="16" t="s">
        <v>65</v>
      </c>
      <c r="C103" s="3" t="s">
        <v>118</v>
      </c>
      <c r="D103" s="26"/>
      <c r="E103" s="26"/>
    </row>
    <row r="104" spans="1:5" ht="15">
      <c r="A104" s="5" t="s">
        <v>259</v>
      </c>
      <c r="B104" s="16" t="s">
        <v>66</v>
      </c>
      <c r="C104" s="3" t="s">
        <v>118</v>
      </c>
      <c r="D104" s="26">
        <f>90*D18/1000</f>
        <v>165.87</v>
      </c>
      <c r="E104" s="26"/>
    </row>
    <row r="105" spans="1:5" ht="15">
      <c r="A105" s="5" t="s">
        <v>318</v>
      </c>
      <c r="B105" s="16" t="s">
        <v>319</v>
      </c>
      <c r="C105" s="3" t="s">
        <v>118</v>
      </c>
      <c r="D105" s="26"/>
      <c r="E105" s="26"/>
    </row>
    <row r="106" spans="1:5" ht="22.5">
      <c r="A106" s="5" t="s">
        <v>320</v>
      </c>
      <c r="B106" s="16" t="s">
        <v>321</v>
      </c>
      <c r="C106" s="3" t="s">
        <v>118</v>
      </c>
      <c r="D106" s="26"/>
      <c r="E106" s="26"/>
    </row>
    <row r="107" spans="1:5" ht="15">
      <c r="A107" s="5">
        <v>5</v>
      </c>
      <c r="B107" s="17" t="s">
        <v>234</v>
      </c>
      <c r="C107" s="3" t="s">
        <v>235</v>
      </c>
      <c r="D107" s="26">
        <v>90</v>
      </c>
      <c r="E107" s="26"/>
    </row>
    <row r="108" spans="1:5" ht="15">
      <c r="A108" s="5">
        <v>6</v>
      </c>
      <c r="B108" s="2" t="s">
        <v>67</v>
      </c>
      <c r="C108" s="3" t="s">
        <v>118</v>
      </c>
      <c r="D108" s="26"/>
      <c r="E108" s="26"/>
    </row>
    <row r="109" spans="1:5" ht="15">
      <c r="A109" s="5">
        <v>7</v>
      </c>
      <c r="B109" s="8" t="s">
        <v>326</v>
      </c>
      <c r="C109" s="3" t="s">
        <v>118</v>
      </c>
      <c r="D109" s="24">
        <f>D110+D111+D113+D112+D114+D115</f>
        <v>0</v>
      </c>
      <c r="E109" s="24">
        <f>E110+E111+E113+E112+E114+E115</f>
        <v>0</v>
      </c>
    </row>
    <row r="110" spans="1:5" ht="15">
      <c r="A110" s="5" t="s">
        <v>260</v>
      </c>
      <c r="B110" s="16" t="s">
        <v>68</v>
      </c>
      <c r="C110" s="3" t="s">
        <v>118</v>
      </c>
      <c r="D110" s="26"/>
      <c r="E110" s="26"/>
    </row>
    <row r="111" spans="1:5" ht="15">
      <c r="A111" s="5" t="s">
        <v>261</v>
      </c>
      <c r="B111" s="16" t="s">
        <v>69</v>
      </c>
      <c r="C111" s="3" t="s">
        <v>118</v>
      </c>
      <c r="D111" s="26"/>
      <c r="E111" s="26"/>
    </row>
    <row r="112" spans="1:5" ht="15">
      <c r="A112" s="5" t="s">
        <v>262</v>
      </c>
      <c r="B112" s="16" t="s">
        <v>70</v>
      </c>
      <c r="C112" s="3" t="s">
        <v>118</v>
      </c>
      <c r="D112" s="26"/>
      <c r="E112" s="26"/>
    </row>
    <row r="113" spans="1:5" ht="15">
      <c r="A113" s="5" t="s">
        <v>263</v>
      </c>
      <c r="B113" s="16" t="s">
        <v>71</v>
      </c>
      <c r="C113" s="3" t="s">
        <v>118</v>
      </c>
      <c r="D113" s="26"/>
      <c r="E113" s="26"/>
    </row>
    <row r="114" spans="1:5" ht="15">
      <c r="A114" s="5" t="s">
        <v>264</v>
      </c>
      <c r="B114" s="16" t="s">
        <v>72</v>
      </c>
      <c r="C114" s="3" t="s">
        <v>118</v>
      </c>
      <c r="D114" s="26"/>
      <c r="E114" s="26"/>
    </row>
    <row r="115" spans="1:5" ht="15">
      <c r="A115" s="5" t="s">
        <v>265</v>
      </c>
      <c r="B115" s="16" t="s">
        <v>245</v>
      </c>
      <c r="C115" s="3" t="s">
        <v>118</v>
      </c>
      <c r="D115" s="26"/>
      <c r="E115" s="26"/>
    </row>
    <row r="116" spans="1:5" ht="15">
      <c r="A116" s="5" t="s">
        <v>266</v>
      </c>
      <c r="B116" s="16" t="s">
        <v>73</v>
      </c>
      <c r="C116" s="3" t="s">
        <v>118</v>
      </c>
      <c r="D116" s="26"/>
      <c r="E116" s="26"/>
    </row>
    <row r="117" spans="1:5" ht="15">
      <c r="A117" s="5" t="s">
        <v>267</v>
      </c>
      <c r="B117" s="16" t="s">
        <v>74</v>
      </c>
      <c r="C117" s="3" t="s">
        <v>118</v>
      </c>
      <c r="D117" s="26"/>
      <c r="E117" s="26"/>
    </row>
    <row r="118" spans="1:5" ht="15">
      <c r="A118" s="22"/>
      <c r="B118" s="22"/>
      <c r="C118" s="22"/>
      <c r="D118" s="22"/>
      <c r="E118" s="22"/>
    </row>
    <row r="119" spans="1:2" ht="15">
      <c r="A119" s="42" t="s">
        <v>299</v>
      </c>
      <c r="B119" s="42"/>
    </row>
    <row r="120" spans="1:5" ht="15" customHeight="1">
      <c r="A120" s="40" t="s">
        <v>300</v>
      </c>
      <c r="B120" s="40"/>
      <c r="C120" s="40"/>
      <c r="D120" s="40"/>
      <c r="E120" s="40"/>
    </row>
    <row r="121" spans="1:4" ht="15">
      <c r="A121" s="35" t="s">
        <v>375</v>
      </c>
      <c r="B121" s="35"/>
      <c r="C121" s="40" t="s">
        <v>376</v>
      </c>
      <c r="D121" s="40"/>
    </row>
    <row r="122" spans="2:4" ht="15">
      <c r="B122" s="20" t="s">
        <v>277</v>
      </c>
      <c r="C122" s="43" t="s">
        <v>278</v>
      </c>
      <c r="D122" s="43"/>
    </row>
    <row r="123" spans="1:2" ht="15">
      <c r="A123" s="40" t="s">
        <v>279</v>
      </c>
      <c r="B123" s="40"/>
    </row>
    <row r="124" spans="1:5" ht="30" customHeight="1">
      <c r="A124" s="40" t="s">
        <v>377</v>
      </c>
      <c r="B124" s="40"/>
      <c r="C124" s="40" t="s">
        <v>281</v>
      </c>
      <c r="D124" s="40"/>
      <c r="E124" s="4" t="s">
        <v>378</v>
      </c>
    </row>
    <row r="125" spans="1:5" ht="15">
      <c r="A125" s="43" t="s">
        <v>282</v>
      </c>
      <c r="B125" s="43"/>
      <c r="C125" s="43" t="s">
        <v>283</v>
      </c>
      <c r="D125" s="43"/>
      <c r="E125" s="20" t="s">
        <v>278</v>
      </c>
    </row>
    <row r="126" spans="2:4" ht="15">
      <c r="B126" s="4" t="s">
        <v>284</v>
      </c>
      <c r="C126" s="40" t="s">
        <v>285</v>
      </c>
      <c r="D126" s="40"/>
    </row>
    <row r="127" spans="2:4" ht="15">
      <c r="B127" s="21" t="s">
        <v>286</v>
      </c>
      <c r="C127" s="43" t="s">
        <v>287</v>
      </c>
      <c r="D127" s="43"/>
    </row>
  </sheetData>
  <sheetProtection/>
  <mergeCells count="20">
    <mergeCell ref="A5:E5"/>
    <mergeCell ref="A6:D6"/>
    <mergeCell ref="A7:E7"/>
    <mergeCell ref="D1:E1"/>
    <mergeCell ref="D2:E2"/>
    <mergeCell ref="A3:E3"/>
    <mergeCell ref="A4:E4"/>
    <mergeCell ref="G8:J8"/>
    <mergeCell ref="A119:B119"/>
    <mergeCell ref="A120:E120"/>
    <mergeCell ref="C126:D126"/>
    <mergeCell ref="A121:B121"/>
    <mergeCell ref="C121:D121"/>
    <mergeCell ref="C127:D127"/>
    <mergeCell ref="C122:D122"/>
    <mergeCell ref="A123:B123"/>
    <mergeCell ref="A124:B124"/>
    <mergeCell ref="C124:D124"/>
    <mergeCell ref="A125:B125"/>
    <mergeCell ref="C125:D125"/>
  </mergeCells>
  <dataValidations count="1">
    <dataValidation type="list" allowBlank="1" showInputMessage="1" showErrorMessage="1" sqref="D9:E9">
      <formula1>$K$7:$K$8</formula1>
    </dataValidation>
  </dataValidations>
  <printOptions/>
  <pageMargins left="0.7086614173228347" right="0.5511811023622047" top="0.35433070866141736" bottom="0.35433070866141736" header="0.31496062992125984" footer="0.31496062992125984"/>
  <pageSetup fitToHeight="2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VinokurovaNV</dc:creator>
  <cp:keywords/>
  <dc:description/>
  <cp:lastModifiedBy>dimeev</cp:lastModifiedBy>
  <cp:lastPrinted>2013-09-04T03:38:23Z</cp:lastPrinted>
  <dcterms:created xsi:type="dcterms:W3CDTF">2011-10-19T07:39:11Z</dcterms:created>
  <dcterms:modified xsi:type="dcterms:W3CDTF">2013-09-04T03:39:40Z</dcterms:modified>
  <cp:category/>
  <cp:version/>
  <cp:contentType/>
  <cp:contentStatus/>
</cp:coreProperties>
</file>