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<sst xmlns="http://schemas.openxmlformats.org/spreadsheetml/2006/main" count="854" uniqueCount="375">
  <si>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</si>
  <si>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</si>
  <si>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</si>
  <si>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</si>
  <si>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</si>
  <si>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</si>
  <si>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</si>
  <si>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</si>
  <si>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</si>
  <si>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</si>
  <si>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</si>
  <si>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</si>
  <si>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</si>
  <si>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</si>
  <si>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</si>
  <si>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</si>
  <si>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</si>
  <si>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</si>
  <si>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</si>
  <si>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</si>
  <si>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</si>
  <si>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</si>
  <si>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</si>
  <si>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</si>
  <si>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</si>
  <si>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</si>
  <si>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</si>
  <si>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</si>
  <si>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</si>
  <si>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</si>
  <si>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</si>
  <si>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</si>
  <si>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</si>
  <si>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</si>
  <si>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</si>
  <si>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</si>
  <si>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</si>
  <si>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</si>
  <si>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</si>
  <si>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</si>
  <si>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</si>
  <si>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</si>
  <si>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</si>
  <si>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</si>
  <si>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</si>
  <si>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</si>
  <si>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</si>
  <si>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</si>
  <si>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</si>
  <si>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</si>
  <si>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</si>
  <si>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</si>
  <si>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</si>
  <si>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</si>
  <si>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</si>
  <si>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</si>
  <si>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</si>
  <si>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</si>
  <si>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</si>
  <si>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</si>
  <si>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</si>
  <si>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</si>
  <si>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</si>
  <si>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</si>
  <si>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</si>
  <si>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</si>
  <si>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</si>
  <si>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</si>
  <si>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</si>
  <si>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</si>
  <si>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</si>
  <si>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</si>
  <si>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</si>
  <si>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</si>
  <si>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</si>
  <si>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</si>
  <si>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</si>
  <si>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</si>
  <si>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</si>
  <si>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</si>
  <si>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</si>
  <si>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</si>
  <si>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</si>
  <si>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</si>
  <si>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</si>
  <si>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</si>
  <si>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</si>
  <si>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</si>
  <si>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</si>
  <si>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</si>
  <si>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</si>
  <si>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</si>
  <si>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</si>
  <si>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</si>
  <si>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</si>
  <si>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</si>
  <si>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</si>
  <si>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</si>
  <si>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</si>
  <si>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</si>
  <si>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</si>
  <si>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</si>
  <si>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</si>
  <si>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</si>
  <si>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</si>
  <si>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</si>
  <si>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</si>
  <si>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</si>
  <si>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</si>
  <si>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</si>
  <si>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</si>
  <si>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</si>
  <si>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</si>
  <si>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</si>
  <si>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</si>
  <si>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</si>
  <si>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</si>
  <si>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</si>
  <si>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</si>
  <si>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</si>
  <si>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</si>
  <si>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</si>
  <si>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</si>
  <si>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</si>
  <si>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</si>
  <si>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</si>
  <si>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</si>
  <si>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</si>
  <si>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</si>
  <si>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</si>
  <si>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</si>
  <si>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</si>
  <si>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</si>
  <si>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</si>
  <si>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</si>
  <si>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</si>
  <si>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</si>
  <si>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</si>
  <si>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</si>
  <si>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</si>
  <si>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</si>
  <si>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</si>
  <si>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</si>
  <si>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</si>
  <si>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</si>
  <si>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</si>
  <si>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</si>
  <si>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</si>
  <si>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</si>
  <si>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</si>
  <si>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</si>
  <si>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</si>
  <si>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</si>
  <si>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</si>
  <si>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</si>
  <si>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</si>
  <si>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</si>
  <si>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</si>
  <si>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</si>
  <si>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</si>
  <si>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</si>
  <si>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</si>
  <si>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</si>
  <si>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</si>
  <si>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</si>
  <si>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</si>
  <si>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</si>
  <si>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</si>
  <si>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</si>
  <si>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</si>
  <si>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</si>
  <si>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</si>
  <si>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</si>
  <si>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</si>
  <si>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</si>
  <si>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</si>
  <si>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</si>
  <si>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</si>
  <si>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</si>
  <si>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</si>
  <si>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</si>
  <si>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</si>
  <si>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</si>
  <si>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</si>
  <si>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</si>
  <si>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</si>
  <si>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</si>
  <si>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</si>
  <si>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</si>
  <si>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</si>
  <si>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</si>
  <si>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</si>
  <si>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</si>
  <si>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</si>
  <si>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</si>
  <si>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</si>
  <si>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</si>
  <si>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</si>
  <si>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</si>
  <si>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</si>
  <si>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</si>
  <si>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</si>
  <si>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</si>
  <si>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</si>
  <si>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</si>
  <si>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</si>
  <si>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</si>
  <si>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</si>
  <si>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</si>
  <si>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</si>
  <si>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</si>
  <si>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</si>
  <si>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</si>
  <si>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</si>
  <si>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</si>
  <si>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</si>
  <si>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</si>
  <si>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</si>
  <si>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</si>
  <si>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</si>
  <si>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</si>
  <si>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</si>
  <si>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</si>
  <si>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</si>
  <si>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</si>
  <si>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</si>
  <si>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</si>
  <si>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</si>
  <si>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</si>
  <si>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</si>
  <si>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</si>
  <si>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</si>
  <si>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</si>
  <si>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</si>
  <si>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</si>
  <si>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</si>
  <si>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</si>
  <si>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</si>
  <si>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</si>
  <si>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</si>
  <si>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</si>
  <si>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</si>
  <si>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</si>
  <si>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</si>
  <si>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</si>
  <si>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</si>
  <si>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</si>
  <si>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</si>
  <si>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</si>
  <si>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</si>
  <si>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</si>
  <si>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</si>
  <si>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</si>
  <si>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</si>
  <si>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</si>
  <si>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</si>
  <si>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</si>
  <si>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</si>
  <si>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</si>
  <si>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</si>
  <si>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</si>
  <si>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</si>
  <si>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</si>
  <si>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</si>
  <si>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</si>
  <si>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</si>
  <si>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</si>
  <si>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</si>
  <si>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</si>
  <si>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</si>
  <si>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</si>
  <si>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</si>
  <si>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</si>
  <si>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</si>
  <si>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</si>
  <si>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</si>
  <si>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</si>
  <si>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</si>
  <si>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</si>
  <si>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</si>
  <si>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</si>
  <si>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</si>
  <si>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</si>
  <si>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</si>
  <si>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</si>
  <si>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</si>
  <si>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</si>
  <si>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</si>
  <si>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</si>
  <si>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</si>
  <si>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</si>
  <si>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</si>
  <si>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</si>
  <si>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</si>
  <si>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</si>
  <si>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</si>
  <si>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</si>
  <si>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</si>
  <si>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</si>
  <si>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</si>
  <si>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</si>
  <si>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</si>
  <si>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</si>
  <si>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</si>
  <si>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</si>
  <si>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</si>
  <si>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</si>
  <si>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</si>
  <si>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</si>
  <si>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</si>
  <si>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</si>
  <si>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</si>
  <si>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</si>
  <si>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</si>
  <si>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</si>
  <si>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</si>
  <si>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</si>
  <si>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</si>
  <si>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</si>
  <si>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</si>
  <si>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</si>
  <si>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</si>
  <si>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</si>
  <si>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</si>
  <si>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</si>
  <si>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</si>
  <si>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</si>
  <si>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</si>
  <si>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</si>
  <si>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</si>
  <si>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</si>
  <si>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</si>
  <si>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</si>
  <si>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</si>
  <si>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</si>
  <si>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</si>
  <si>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</si>
  <si>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</si>
  <si>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</si>
  <si>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</si>
  <si>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</si>
  <si>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</si>
  <si>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</si>
  <si>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</si>
  <si>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</si>
  <si>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</si>
  <si>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</si>
  <si>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</si>
  <si>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</si>
  <si>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</si>
  <si>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</si>
  <si>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</si>
  <si>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</si>
  <si>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</si>
  <si>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</si>
  <si>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</si>
  <si>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</si>
  <si>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</si>
  <si>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</si>
  <si>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</si>
  <si>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</si>
  <si>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</si>
  <si>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</si>
  <si>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</si>
  <si>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</si>
  <si>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</si>
  <si>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</si>
  <si>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</si>
  <si>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</si>
  <si>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</si>
  <si>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</si>
  <si>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</si>
  <si>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</si>
  <si>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>по ЗАО "СКК"</t>
  </si>
  <si>
    <t xml:space="preserve">  за  9 месяцев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</si>
</sst>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68" fontId="0" fillId="25" borderId="8" xfId="0" applyNumberFormat="1" applyFill="1" applyBorder="1" applyAlignment="1">
      <alignment wrapText="1"/>
    </xf>
    <xf numFmtId="1" fontId="0" fillId="25" borderId="8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172" fontId="0" fillId="25" borderId="8" xfId="0" applyNumberFormat="1" applyFill="1" applyBorder="1" applyAlignment="1">
      <alignment wrapText="1"/>
    </xf>
    <xf numFmtId="172" fontId="0" fillId="14" borderId="8" xfId="0" applyNumberFormat="1" applyFill="1" applyBorder="1" applyAlignment="1">
      <alignment wrapText="1"/>
    </xf>
    <xf numFmtId="3" fontId="0" fillId="25" borderId="8" xfId="0" applyNumberFormat="1" applyFill="1" applyBorder="1" applyAlignment="1">
      <alignment wrapText="1"/>
    </xf>
    <xf numFmtId="1" fontId="0" fillId="14" borderId="8" xfId="0" applyNumberFormat="1" applyFill="1" applyBorder="1" applyAlignment="1">
      <alignment wrapText="1"/>
    </xf>
    <xf numFmtId="2" fontId="0" fillId="25" borderId="8" xfId="0" applyNumberFormat="1" applyFill="1" applyBorder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 horizontal="center" vertical="top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й заголовок" xfId="102"/>
    <cellStyle name="Мой заголовок листа" xfId="103"/>
    <cellStyle name="Мои наименования показателей" xfId="104"/>
    <cellStyle name="Мои наименования показателей 2" xfId="105"/>
    <cellStyle name="Мои наименования показателей 3" xfId="106"/>
    <cellStyle name="Мои наименования показателей 4" xfId="107"/>
    <cellStyle name="Мои наименования показателей 5" xfId="108"/>
    <cellStyle name="Мои наименования показателей_PRIL2.TEPLO.2.16(29.06.2009)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NOKU~1\LOCALS~1\Temp\Rar$DI00.609\JKH.OPEN.INFO.TARIFF.WARM_v4.0(21.02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forma_3_balans_teplovoj_energii_fakt.III%20&#1082;&#1074;&#1072;&#1088;&#1090;&#1072;&#1083;%202013%20&#1075;.&#1047;&#1040;&#1054;%20&#1057;&#1050;&#1050;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5;&#1077;&#1088;&#1077;&#1076;&#1072;&#1095;&#1072;%20&#1090;&#1077;&#1087;&#1083;&#1072;%20%209%20&#1084;&#1077;&#1089;&#1103;&#1094;&#1077;&#1074;%202013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(производство)"/>
    </sheetNames>
    <sheetDataSet>
      <sheetData sheetId="0">
        <row r="56">
          <cell r="S56">
            <v>2.39306</v>
          </cell>
        </row>
        <row r="58">
          <cell r="S58">
            <v>21.20594</v>
          </cell>
        </row>
        <row r="64">
          <cell r="S64">
            <v>1.843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1">
        <row r="8">
          <cell r="C8">
            <v>2.068950991609458</v>
          </cell>
        </row>
        <row r="9">
          <cell r="C9">
            <v>0.6434437583905416</v>
          </cell>
        </row>
        <row r="10">
          <cell r="C10">
            <v>0.14920605</v>
          </cell>
        </row>
        <row r="11">
          <cell r="C11">
            <v>0.15895575</v>
          </cell>
        </row>
        <row r="12">
          <cell r="C12">
            <v>0.054853200000000005</v>
          </cell>
        </row>
        <row r="14">
          <cell r="C14">
            <v>0.4140333</v>
          </cell>
        </row>
        <row r="15">
          <cell r="C15">
            <v>0</v>
          </cell>
        </row>
        <row r="16">
          <cell r="C16">
            <v>5.426657700000002</v>
          </cell>
        </row>
      </sheetData>
      <sheetData sheetId="7">
        <row r="12">
          <cell r="C12">
            <v>1618.53377</v>
          </cell>
        </row>
        <row r="14">
          <cell r="C14">
            <v>503.36400247</v>
          </cell>
        </row>
        <row r="16">
          <cell r="C16">
            <v>8.22105</v>
          </cell>
        </row>
        <row r="19">
          <cell r="C19">
            <v>25.423728813559322</v>
          </cell>
        </row>
        <row r="21">
          <cell r="C21">
            <v>5878.388690949268</v>
          </cell>
        </row>
        <row r="22">
          <cell r="C22">
            <v>1389.211311909023</v>
          </cell>
        </row>
        <row r="23">
          <cell r="C23">
            <v>424.8736935095261</v>
          </cell>
        </row>
        <row r="26">
          <cell r="C26">
            <v>434.85571672283504</v>
          </cell>
        </row>
        <row r="28">
          <cell r="C28">
            <v>9.330134050000002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40" t="s">
        <v>301</v>
      </c>
      <c r="E1" s="40"/>
    </row>
    <row r="2" spans="4:5" ht="75.75" customHeight="1">
      <c r="D2" s="40" t="s">
        <v>273</v>
      </c>
      <c r="E2" s="40"/>
    </row>
    <row r="3" spans="1:5" ht="35.25" customHeight="1">
      <c r="A3" s="38" t="s">
        <v>292</v>
      </c>
      <c r="B3" s="38"/>
      <c r="C3" s="38"/>
      <c r="D3" s="38"/>
      <c r="E3" s="38"/>
    </row>
    <row r="4" spans="1:5" ht="18.75" customHeight="1">
      <c r="A4" s="41" t="s">
        <v>274</v>
      </c>
      <c r="B4" s="41"/>
      <c r="C4" s="41"/>
      <c r="D4" s="41"/>
      <c r="E4" s="41"/>
    </row>
    <row r="5" spans="1:5" ht="18.75" customHeight="1">
      <c r="A5" s="39" t="s">
        <v>275</v>
      </c>
      <c r="B5" s="39"/>
      <c r="C5" s="39"/>
      <c r="D5" s="39"/>
      <c r="E5" s="39"/>
    </row>
    <row r="6" spans="1:10" ht="18.75" customHeight="1">
      <c r="A6" s="35" t="s">
        <v>293</v>
      </c>
      <c r="B6" s="35"/>
      <c r="C6" s="35"/>
      <c r="D6" s="35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5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42" t="s">
        <v>299</v>
      </c>
      <c r="B171" s="42"/>
    </row>
    <row r="172" spans="1:5" ht="15" customHeight="1">
      <c r="A172" s="40" t="s">
        <v>300</v>
      </c>
      <c r="B172" s="40"/>
      <c r="C172" s="40"/>
      <c r="D172" s="40"/>
      <c r="E172" s="40"/>
    </row>
    <row r="173" spans="1:4" ht="15">
      <c r="A173" s="35" t="s">
        <v>288</v>
      </c>
      <c r="B173" s="35"/>
      <c r="C173" s="40" t="s">
        <v>276</v>
      </c>
      <c r="D173" s="40"/>
    </row>
    <row r="174" spans="2:4" ht="15">
      <c r="B174" s="20" t="s">
        <v>277</v>
      </c>
      <c r="C174" s="43" t="s">
        <v>278</v>
      </c>
      <c r="D174" s="43"/>
    </row>
    <row r="175" spans="1:2" ht="15">
      <c r="A175" s="40" t="s">
        <v>279</v>
      </c>
      <c r="B175" s="40"/>
    </row>
    <row r="176" spans="1:5" ht="30" customHeight="1">
      <c r="A176" s="40" t="s">
        <v>280</v>
      </c>
      <c r="B176" s="40"/>
      <c r="C176" s="40" t="s">
        <v>281</v>
      </c>
      <c r="D176" s="40"/>
      <c r="E176" s="4" t="s">
        <v>289</v>
      </c>
    </row>
    <row r="177" spans="1:5" ht="15">
      <c r="A177" s="43" t="s">
        <v>282</v>
      </c>
      <c r="B177" s="43"/>
      <c r="C177" s="43" t="s">
        <v>283</v>
      </c>
      <c r="D177" s="43"/>
      <c r="E177" s="20" t="s">
        <v>278</v>
      </c>
    </row>
    <row r="178" spans="2:4" ht="15">
      <c r="B178" s="4" t="s">
        <v>284</v>
      </c>
      <c r="C178" s="40" t="s">
        <v>285</v>
      </c>
      <c r="D178" s="40"/>
    </row>
    <row r="179" spans="2:4" ht="15">
      <c r="B179" s="21" t="s">
        <v>286</v>
      </c>
      <c r="C179" s="43" t="s">
        <v>287</v>
      </c>
      <c r="D179" s="43"/>
    </row>
  </sheetData>
  <sheetProtection/>
  <mergeCells count="20">
    <mergeCell ref="C179:D179"/>
    <mergeCell ref="C176:D176"/>
    <mergeCell ref="C177:D177"/>
    <mergeCell ref="A173:B173"/>
    <mergeCell ref="C173:D173"/>
    <mergeCell ref="C174:D174"/>
    <mergeCell ref="A176:B176"/>
    <mergeCell ref="A177:B177"/>
    <mergeCell ref="A172:E172"/>
    <mergeCell ref="C178:D178"/>
    <mergeCell ref="A175:B175"/>
    <mergeCell ref="D2:E2"/>
    <mergeCell ref="D1:E1"/>
    <mergeCell ref="A4:E4"/>
    <mergeCell ref="A171:B171"/>
    <mergeCell ref="A6:D6"/>
    <mergeCell ref="G8:J8"/>
    <mergeCell ref="A7:E7"/>
    <mergeCell ref="A3:E3"/>
    <mergeCell ref="A5:E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">
      <selection activeCell="D103" sqref="D103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40" t="s">
        <v>301</v>
      </c>
      <c r="E1" s="40"/>
    </row>
    <row r="2" spans="4:5" ht="75.75" customHeight="1">
      <c r="D2" s="40" t="s">
        <v>273</v>
      </c>
      <c r="E2" s="40"/>
    </row>
    <row r="3" spans="1:5" ht="35.25" customHeight="1">
      <c r="A3" s="38" t="s">
        <v>372</v>
      </c>
      <c r="B3" s="38"/>
      <c r="C3" s="38"/>
      <c r="D3" s="38"/>
      <c r="E3" s="38"/>
    </row>
    <row r="4" spans="1:5" ht="18.75" customHeight="1">
      <c r="A4" s="41" t="s">
        <v>374</v>
      </c>
      <c r="B4" s="41"/>
      <c r="C4" s="41"/>
      <c r="D4" s="41"/>
      <c r="E4" s="41"/>
    </row>
    <row r="5" spans="1:5" ht="18.75" customHeight="1">
      <c r="A5" s="39" t="s">
        <v>373</v>
      </c>
      <c r="B5" s="39"/>
      <c r="C5" s="39"/>
      <c r="D5" s="39"/>
      <c r="E5" s="39"/>
    </row>
    <row r="6" spans="1:10" ht="18.75" customHeight="1">
      <c r="A6" s="35" t="s">
        <v>293</v>
      </c>
      <c r="B6" s="35"/>
      <c r="C6" s="35"/>
      <c r="D6" s="35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5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24">
        <f>D12+D14</f>
        <v>25442</v>
      </c>
      <c r="E11" s="24">
        <f>E12+E14</f>
        <v>0</v>
      </c>
    </row>
    <row r="12" spans="1:5" ht="15">
      <c r="A12" s="3" t="s">
        <v>92</v>
      </c>
      <c r="B12" s="6" t="s">
        <v>332</v>
      </c>
      <c r="C12" s="3" t="s">
        <v>79</v>
      </c>
      <c r="D12" s="32">
        <f>'[2]Факт (производство)'!$S$56*1000</f>
        <v>2393.0600000000004</v>
      </c>
      <c r="E12" s="26"/>
    </row>
    <row r="13" spans="1:5" ht="15">
      <c r="A13" s="3"/>
      <c r="B13" s="6" t="s">
        <v>334</v>
      </c>
      <c r="C13" s="3" t="s">
        <v>248</v>
      </c>
      <c r="D13" s="31">
        <f>D12/D11</f>
        <v>0.09405942929015017</v>
      </c>
      <c r="E13" s="24" t="e">
        <f>E12/E11</f>
        <v>#DIV/0!</v>
      </c>
    </row>
    <row r="14" spans="1:5" ht="15">
      <c r="A14" s="3" t="s">
        <v>93</v>
      </c>
      <c r="B14" s="6" t="s">
        <v>333</v>
      </c>
      <c r="C14" s="3" t="s">
        <v>79</v>
      </c>
      <c r="D14" s="33">
        <f>D15+D16+D17+D18+D19</f>
        <v>23048.94</v>
      </c>
      <c r="E14" s="24">
        <f>E15+E16+E17+E18+E19</f>
        <v>0</v>
      </c>
    </row>
    <row r="15" spans="1:5" ht="15">
      <c r="A15" s="3" t="s">
        <v>94</v>
      </c>
      <c r="B15" s="6" t="s">
        <v>322</v>
      </c>
      <c r="C15" s="3" t="s">
        <v>79</v>
      </c>
      <c r="D15" s="28">
        <f>'[2]Факт (производство)'!$S$58*1000</f>
        <v>21205.94</v>
      </c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f>'[2]Факт (производство)'!$S$64*1000</f>
        <v>1843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/>
      <c r="E20" s="26"/>
    </row>
    <row r="21" spans="1:5" ht="15">
      <c r="A21" s="3" t="s">
        <v>103</v>
      </c>
      <c r="B21" s="7" t="s">
        <v>86</v>
      </c>
      <c r="C21" s="3" t="s">
        <v>85</v>
      </c>
      <c r="D21" s="26"/>
      <c r="E21" s="26"/>
    </row>
    <row r="22" spans="1:5" ht="15">
      <c r="A22" s="3" t="s">
        <v>104</v>
      </c>
      <c r="B22" s="7" t="s">
        <v>87</v>
      </c>
      <c r="C22" s="3" t="s">
        <v>85</v>
      </c>
      <c r="D22" s="26"/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/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/>
      <c r="E28" s="26"/>
    </row>
    <row r="29" spans="1:5" ht="15">
      <c r="A29" s="3" t="s">
        <v>155</v>
      </c>
      <c r="B29" s="7" t="s">
        <v>302</v>
      </c>
      <c r="C29" s="3" t="s">
        <v>83</v>
      </c>
      <c r="D29" s="26"/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335</v>
      </c>
      <c r="B35" s="9" t="s">
        <v>37</v>
      </c>
      <c r="C35" s="3" t="s">
        <v>118</v>
      </c>
      <c r="D35" s="26"/>
      <c r="E35" s="26"/>
    </row>
    <row r="36" spans="1:5" ht="15">
      <c r="A36" s="3" t="s">
        <v>336</v>
      </c>
      <c r="B36" s="9" t="s">
        <v>38</v>
      </c>
      <c r="C36" s="3" t="s">
        <v>118</v>
      </c>
      <c r="D36" s="26"/>
      <c r="E36" s="26"/>
    </row>
    <row r="37" spans="1:5" ht="15">
      <c r="A37" s="3" t="s">
        <v>337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30">
        <f>'[3]19.2'!$C$12</f>
        <v>1618.53377</v>
      </c>
      <c r="E38" s="26"/>
    </row>
    <row r="39" spans="1:5" ht="15">
      <c r="A39" s="3" t="s">
        <v>159</v>
      </c>
      <c r="B39" s="9" t="s">
        <v>164</v>
      </c>
      <c r="C39" s="3" t="s">
        <v>226</v>
      </c>
      <c r="D39" s="26">
        <v>8</v>
      </c>
      <c r="E39" s="26"/>
    </row>
    <row r="40" spans="1:5" ht="15">
      <c r="A40" s="3" t="s">
        <v>160</v>
      </c>
      <c r="B40" s="9" t="s">
        <v>296</v>
      </c>
      <c r="C40" s="3" t="s">
        <v>295</v>
      </c>
      <c r="D40" s="28">
        <f>D38*1000/D39/9</f>
        <v>22479.635694444445</v>
      </c>
      <c r="E40" s="26"/>
    </row>
    <row r="41" spans="1:5" ht="15">
      <c r="A41" s="5" t="s">
        <v>162</v>
      </c>
      <c r="B41" s="8" t="s">
        <v>41</v>
      </c>
      <c r="C41" s="3" t="s">
        <v>118</v>
      </c>
      <c r="D41" s="30">
        <f>'[3]19.2'!$C$14</f>
        <v>503.36400247</v>
      </c>
      <c r="E41" s="26"/>
    </row>
    <row r="42" spans="1:5" ht="15">
      <c r="A42" s="5" t="s">
        <v>163</v>
      </c>
      <c r="B42" s="8" t="s">
        <v>42</v>
      </c>
      <c r="C42" s="3" t="s">
        <v>118</v>
      </c>
      <c r="D42" s="31">
        <f>D43+D44+D45+D50</f>
        <v>33.64477881355932</v>
      </c>
      <c r="E42" s="24">
        <f>E43+E44+E45+E50</f>
        <v>0</v>
      </c>
    </row>
    <row r="43" spans="1:5" ht="15">
      <c r="A43" s="3" t="s">
        <v>338</v>
      </c>
      <c r="B43" s="9" t="s">
        <v>43</v>
      </c>
      <c r="C43" s="3" t="s">
        <v>118</v>
      </c>
      <c r="D43" s="30">
        <f>'[3]19.2'!$C$16</f>
        <v>8.22105</v>
      </c>
      <c r="E43" s="26"/>
    </row>
    <row r="44" spans="1:5" ht="15">
      <c r="A44" s="3" t="s">
        <v>339</v>
      </c>
      <c r="B44" s="9" t="s">
        <v>44</v>
      </c>
      <c r="C44" s="3" t="s">
        <v>118</v>
      </c>
      <c r="D44" s="30"/>
      <c r="E44" s="26"/>
    </row>
    <row r="45" spans="1:5" ht="15">
      <c r="A45" s="3" t="s">
        <v>340</v>
      </c>
      <c r="B45" s="9" t="s">
        <v>45</v>
      </c>
      <c r="C45" s="3" t="s">
        <v>118</v>
      </c>
      <c r="D45" s="30">
        <f>'[3]19.2'!$C$19</f>
        <v>25.423728813559322</v>
      </c>
      <c r="E45" s="26"/>
    </row>
    <row r="46" spans="1:5" ht="15">
      <c r="A46" s="3" t="s">
        <v>341</v>
      </c>
      <c r="B46" s="12" t="s">
        <v>46</v>
      </c>
      <c r="C46" s="3" t="s">
        <v>118</v>
      </c>
      <c r="D46" s="26"/>
      <c r="E46" s="26"/>
    </row>
    <row r="47" spans="1:5" ht="15">
      <c r="A47" s="3" t="s">
        <v>342</v>
      </c>
      <c r="B47" s="9" t="s">
        <v>239</v>
      </c>
      <c r="C47" s="3" t="s">
        <v>295</v>
      </c>
      <c r="D47" s="26"/>
      <c r="E47" s="26"/>
    </row>
    <row r="48" spans="1:5" ht="22.5">
      <c r="A48" s="3" t="s">
        <v>343</v>
      </c>
      <c r="B48" s="9" t="s">
        <v>236</v>
      </c>
      <c r="C48" s="3" t="s">
        <v>226</v>
      </c>
      <c r="D48" s="26"/>
      <c r="E48" s="26"/>
    </row>
    <row r="49" spans="1:5" ht="15">
      <c r="A49" s="3" t="s">
        <v>344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345</v>
      </c>
      <c r="B50" s="13" t="s">
        <v>47</v>
      </c>
      <c r="C50" s="3" t="s">
        <v>118</v>
      </c>
      <c r="D50" s="26">
        <v>0</v>
      </c>
      <c r="E50" s="26"/>
    </row>
    <row r="51" spans="1:5" ht="15">
      <c r="A51" s="3" t="s">
        <v>346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30">
        <f>'[3]19.2'!$C$21</f>
        <v>5878.388690949268</v>
      </c>
      <c r="E53" s="26"/>
    </row>
    <row r="54" spans="1:5" ht="15">
      <c r="A54" s="3" t="s">
        <v>347</v>
      </c>
      <c r="B54" s="9" t="s">
        <v>51</v>
      </c>
      <c r="C54" s="3" t="s">
        <v>118</v>
      </c>
      <c r="D54" s="30">
        <f>'[3]19.2'!$C$22</f>
        <v>1389.211311909023</v>
      </c>
      <c r="E54" s="26"/>
    </row>
    <row r="55" spans="1:5" ht="15">
      <c r="A55" s="3" t="s">
        <v>348</v>
      </c>
      <c r="B55" s="9" t="s">
        <v>238</v>
      </c>
      <c r="C55" s="3" t="s">
        <v>295</v>
      </c>
      <c r="D55" s="34">
        <f>D54*1000/9/D56</f>
        <v>22050.973204905127</v>
      </c>
      <c r="E55" s="26"/>
    </row>
    <row r="56" spans="1:5" ht="22.5">
      <c r="A56" s="3" t="s">
        <v>349</v>
      </c>
      <c r="B56" s="9" t="s">
        <v>237</v>
      </c>
      <c r="C56" s="3" t="s">
        <v>226</v>
      </c>
      <c r="D56" s="27">
        <v>7</v>
      </c>
      <c r="E56" s="26"/>
    </row>
    <row r="57" spans="1:5" ht="15">
      <c r="A57" s="3" t="s">
        <v>350</v>
      </c>
      <c r="B57" s="9" t="s">
        <v>243</v>
      </c>
      <c r="C57" s="3" t="s">
        <v>118</v>
      </c>
      <c r="D57" s="30">
        <f>'[3]19.2'!$C$23</f>
        <v>424.8736935095261</v>
      </c>
      <c r="E57" s="26"/>
    </row>
    <row r="58" spans="1:5" ht="15">
      <c r="A58" s="3" t="s">
        <v>351</v>
      </c>
      <c r="B58" s="9" t="s">
        <v>313</v>
      </c>
      <c r="C58" s="3" t="s">
        <v>118</v>
      </c>
      <c r="D58" s="30">
        <f>'[3]19.2'!$C$26</f>
        <v>434.85571672283504</v>
      </c>
      <c r="E58" s="26"/>
    </row>
    <row r="59" spans="1:5" ht="15">
      <c r="A59" s="5" t="s">
        <v>175</v>
      </c>
      <c r="B59" s="8" t="s">
        <v>52</v>
      </c>
      <c r="C59" s="3" t="s">
        <v>118</v>
      </c>
      <c r="D59" s="26">
        <f>'[3]19.2'!$C$28</f>
        <v>9.330134050000002</v>
      </c>
      <c r="E59" s="26"/>
    </row>
    <row r="60" spans="1:5" ht="15">
      <c r="A60" s="3" t="s">
        <v>176</v>
      </c>
      <c r="B60" s="9" t="s">
        <v>53</v>
      </c>
      <c r="C60" s="3" t="s">
        <v>118</v>
      </c>
      <c r="D60" s="34">
        <f>'[3]Общехоз. расх.'!$C$8</f>
        <v>2.068950991609458</v>
      </c>
      <c r="E60" s="26"/>
    </row>
    <row r="61" spans="1:5" ht="15">
      <c r="A61" s="3" t="s">
        <v>303</v>
      </c>
      <c r="B61" s="9" t="s">
        <v>240</v>
      </c>
      <c r="C61" s="3" t="s">
        <v>226</v>
      </c>
      <c r="D61" s="30">
        <v>0.0095</v>
      </c>
      <c r="E61" s="26"/>
    </row>
    <row r="62" spans="1:5" ht="15">
      <c r="A62" s="3" t="s">
        <v>304</v>
      </c>
      <c r="B62" s="9" t="s">
        <v>298</v>
      </c>
      <c r="C62" s="3" t="s">
        <v>295</v>
      </c>
      <c r="D62" s="28">
        <f>D60*1000/9/D61</f>
        <v>24198.257211806525</v>
      </c>
      <c r="E62" s="26"/>
    </row>
    <row r="63" spans="1:5" ht="15">
      <c r="A63" s="3" t="s">
        <v>177</v>
      </c>
      <c r="B63" s="9" t="s">
        <v>54</v>
      </c>
      <c r="C63" s="3" t="s">
        <v>118</v>
      </c>
      <c r="D63" s="34">
        <f>'[3]Общехоз. расх.'!$C$9</f>
        <v>0.6434437583905416</v>
      </c>
      <c r="E63" s="26"/>
    </row>
    <row r="64" spans="1:5" ht="15">
      <c r="A64" s="3" t="s">
        <v>311</v>
      </c>
      <c r="B64" s="9" t="s">
        <v>55</v>
      </c>
      <c r="C64" s="3" t="s">
        <v>118</v>
      </c>
      <c r="D64" s="26"/>
      <c r="E64" s="26"/>
    </row>
    <row r="65" spans="1:5" ht="15">
      <c r="A65" s="3" t="s">
        <v>352</v>
      </c>
      <c r="B65" s="9" t="s">
        <v>56</v>
      </c>
      <c r="C65" s="3" t="s">
        <v>118</v>
      </c>
      <c r="D65" s="34">
        <f>'[3]Общехоз. расх.'!$C$11</f>
        <v>0.15895575</v>
      </c>
      <c r="E65" s="26"/>
    </row>
    <row r="66" spans="1:5" ht="15" customHeight="1">
      <c r="A66" s="3" t="s">
        <v>353</v>
      </c>
      <c r="B66" s="9" t="s">
        <v>57</v>
      </c>
      <c r="C66" s="3" t="s">
        <v>118</v>
      </c>
      <c r="D66" s="34">
        <f>'[3]Общехоз. расх.'!$C$12</f>
        <v>0.054853200000000005</v>
      </c>
      <c r="E66" s="26"/>
    </row>
    <row r="67" spans="1:5" ht="15">
      <c r="A67" s="3" t="s">
        <v>354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355</v>
      </c>
      <c r="B68" s="9" t="s">
        <v>59</v>
      </c>
      <c r="C68" s="3" t="s">
        <v>118</v>
      </c>
      <c r="D68" s="34">
        <f>'[3]Общехоз. расх.'!$C$14</f>
        <v>0.4140333</v>
      </c>
      <c r="E68" s="26"/>
    </row>
    <row r="69" spans="1:5" ht="15">
      <c r="A69" s="3" t="s">
        <v>356</v>
      </c>
      <c r="B69" s="9" t="s">
        <v>60</v>
      </c>
      <c r="C69" s="3" t="s">
        <v>118</v>
      </c>
      <c r="D69" s="34">
        <f>D68</f>
        <v>0.4140333</v>
      </c>
      <c r="E69" s="26"/>
    </row>
    <row r="70" spans="1:7" ht="15">
      <c r="A70" s="3" t="s">
        <v>357</v>
      </c>
      <c r="B70" s="9" t="s">
        <v>315</v>
      </c>
      <c r="C70" s="3" t="s">
        <v>118</v>
      </c>
      <c r="D70" s="34">
        <f>'[3]Общехоз. расх.'!$C$10</f>
        <v>0.14920605</v>
      </c>
      <c r="E70" s="26"/>
      <c r="G70" s="29"/>
    </row>
    <row r="71" spans="1:5" ht="13.5" customHeight="1">
      <c r="A71" s="3" t="s">
        <v>358</v>
      </c>
      <c r="B71" s="9" t="s">
        <v>314</v>
      </c>
      <c r="C71" s="3" t="s">
        <v>118</v>
      </c>
      <c r="D71" s="34">
        <f>'[3]Общехоз. расх.'!$C$16</f>
        <v>5.426657700000002</v>
      </c>
      <c r="E71" s="26"/>
    </row>
    <row r="72" spans="1:5" ht="15">
      <c r="A72" s="3" t="s">
        <v>359</v>
      </c>
      <c r="B72" s="12" t="s">
        <v>61</v>
      </c>
      <c r="C72" s="3" t="s">
        <v>118</v>
      </c>
      <c r="D72" s="34">
        <f>'[3]Общехоз. расх.'!$C$15</f>
        <v>0</v>
      </c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307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360</v>
      </c>
      <c r="B78" s="14" t="s">
        <v>230</v>
      </c>
      <c r="C78" s="3" t="s">
        <v>233</v>
      </c>
      <c r="D78" s="26"/>
      <c r="E78" s="26"/>
    </row>
    <row r="79" spans="1:5" ht="15">
      <c r="A79" s="3" t="s">
        <v>361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362</v>
      </c>
      <c r="B81" s="14" t="s">
        <v>227</v>
      </c>
      <c r="C81" s="3" t="s">
        <v>244</v>
      </c>
      <c r="D81" s="26"/>
      <c r="E81" s="26"/>
    </row>
    <row r="82" spans="1:5" ht="15">
      <c r="A82" s="3" t="s">
        <v>363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364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365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366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367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368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369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370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371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31">
        <f>D31+D33+D38+D41+D42+D52+D53+D59+D73</f>
        <v>8043.261376282827</v>
      </c>
      <c r="E98" s="24">
        <f>E31+E33+E38+E41+E42+E52+E53+E59+E73</f>
        <v>0</v>
      </c>
    </row>
    <row r="99" spans="1:5" ht="22.5">
      <c r="A99" s="3" t="s">
        <v>191</v>
      </c>
      <c r="B99" s="14" t="s">
        <v>317</v>
      </c>
      <c r="C99" s="3" t="s">
        <v>118</v>
      </c>
      <c r="D99" s="31">
        <f>D98*(D19+D18+D17+D16)/D14</f>
        <v>643.1415378099492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/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165.87</v>
      </c>
      <c r="E101" s="24">
        <f>E102+E103+E104+E105+E106</f>
        <v>0</v>
      </c>
    </row>
    <row r="102" spans="1:5" ht="46.5">
      <c r="A102" s="5" t="s">
        <v>257</v>
      </c>
      <c r="B102" s="6" t="s">
        <v>328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>
        <f>90*D18/1000</f>
        <v>165.87</v>
      </c>
      <c r="E104" s="26"/>
    </row>
    <row r="105" spans="1:5" ht="15">
      <c r="A105" s="5" t="s">
        <v>318</v>
      </c>
      <c r="B105" s="16" t="s">
        <v>319</v>
      </c>
      <c r="C105" s="3" t="s">
        <v>118</v>
      </c>
      <c r="D105" s="26"/>
      <c r="E105" s="26"/>
    </row>
    <row r="106" spans="1:5" ht="22.5">
      <c r="A106" s="5" t="s">
        <v>320</v>
      </c>
      <c r="B106" s="16" t="s">
        <v>321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>
        <v>90</v>
      </c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326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42" t="s">
        <v>299</v>
      </c>
      <c r="B119" s="42"/>
    </row>
    <row r="120" spans="1:5" ht="15" customHeight="1">
      <c r="A120" s="40" t="s">
        <v>300</v>
      </c>
      <c r="B120" s="40"/>
      <c r="C120" s="40"/>
      <c r="D120" s="40"/>
      <c r="E120" s="40"/>
    </row>
    <row r="121" spans="1:4" ht="15">
      <c r="A121" s="35" t="s">
        <v>288</v>
      </c>
      <c r="B121" s="35"/>
      <c r="C121" s="40" t="s">
        <v>276</v>
      </c>
      <c r="D121" s="40"/>
    </row>
    <row r="122" spans="2:4" ht="15">
      <c r="B122" s="20" t="s">
        <v>277</v>
      </c>
      <c r="C122" s="43" t="s">
        <v>278</v>
      </c>
      <c r="D122" s="43"/>
    </row>
    <row r="123" spans="1:2" ht="15">
      <c r="A123" s="40" t="s">
        <v>279</v>
      </c>
      <c r="B123" s="40"/>
    </row>
    <row r="124" spans="1:5" ht="30" customHeight="1">
      <c r="A124" s="40" t="s">
        <v>280</v>
      </c>
      <c r="B124" s="40"/>
      <c r="C124" s="40" t="s">
        <v>281</v>
      </c>
      <c r="D124" s="40"/>
      <c r="E124" s="4" t="s">
        <v>289</v>
      </c>
    </row>
    <row r="125" spans="1:5" ht="15">
      <c r="A125" s="43" t="s">
        <v>282</v>
      </c>
      <c r="B125" s="43"/>
      <c r="C125" s="43" t="s">
        <v>283</v>
      </c>
      <c r="D125" s="43"/>
      <c r="E125" s="20" t="s">
        <v>278</v>
      </c>
    </row>
    <row r="126" spans="2:4" ht="15">
      <c r="B126" s="4" t="s">
        <v>284</v>
      </c>
      <c r="C126" s="40" t="s">
        <v>285</v>
      </c>
      <c r="D126" s="40"/>
    </row>
    <row r="127" spans="2:4" ht="15">
      <c r="B127" s="21" t="s">
        <v>286</v>
      </c>
      <c r="C127" s="43" t="s">
        <v>287</v>
      </c>
      <c r="D127" s="43"/>
    </row>
  </sheetData>
  <sheetProtection/>
  <mergeCells count="20">
    <mergeCell ref="A5:E5"/>
    <mergeCell ref="A6:D6"/>
    <mergeCell ref="A7:E7"/>
    <mergeCell ref="D1:E1"/>
    <mergeCell ref="D2:E2"/>
    <mergeCell ref="A3:E3"/>
    <mergeCell ref="A4:E4"/>
    <mergeCell ref="G8:J8"/>
    <mergeCell ref="A119:B119"/>
    <mergeCell ref="A120:E120"/>
    <mergeCell ref="C126:D126"/>
    <mergeCell ref="A121:B121"/>
    <mergeCell ref="C121:D121"/>
    <mergeCell ref="C127:D127"/>
    <mergeCell ref="C122:D122"/>
    <mergeCell ref="A123:B123"/>
    <mergeCell ref="A124:B124"/>
    <mergeCell ref="C124:D124"/>
    <mergeCell ref="A125:B125"/>
    <mergeCell ref="C125:D12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2011-10-28T09:16:42Z</cp:lastPrinted>
  <dcterms:created xsi:type="dcterms:W3CDTF">2011-10-19T07:39:11Z</dcterms:created>
  <dcterms:modified xsi:type="dcterms:W3CDTF">2013-11-11T10:48:23Z</dcterms:modified>
  <cp:category/>
  <cp:version/>
  <cp:contentType/>
  <cp:contentStatus/>
</cp:coreProperties>
</file>