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2"/>
  </bookViews>
  <sheets>
    <sheet name="Приложение 1" sheetId="1" r:id="rId1"/>
    <sheet name="прил2 пр24" sheetId="2" r:id="rId2"/>
    <sheet name="прил5пр24" sheetId="3" r:id="rId3"/>
  </sheets>
  <externalReferences>
    <externalReference r:id="rId6"/>
    <externalReference r:id="rId7"/>
  </externalReferences>
  <definedNames>
    <definedName name="Par713" localSheetId="1">'прил2 пр24'!$A$51</definedName>
    <definedName name="Par714" localSheetId="1">'прил2 пр24'!$A$52</definedName>
    <definedName name="Par715" localSheetId="1">'прил2 пр24'!$A$53</definedName>
    <definedName name="Par716" localSheetId="1">'прил2 пр24'!$A$54</definedName>
    <definedName name="_xlnm.Print_Titles" localSheetId="1">'прил2 пр24'!$12:$12</definedName>
    <definedName name="_xlnm.Print_Titles" localSheetId="2">'прил5пр24'!$9:$10</definedName>
    <definedName name="_xlnm.Print_Area" localSheetId="1">'прил2 пр24'!$A$1:$F$56</definedName>
    <definedName name="_xlnm.Print_Area" localSheetId="2">'прил5пр24'!$A$1:$I$38</definedName>
  </definedNames>
  <calcPr fullCalcOnLoad="1"/>
</workbook>
</file>

<file path=xl/comments2.xml><?xml version="1.0" encoding="utf-8"?>
<comments xmlns="http://schemas.openxmlformats.org/spreadsheetml/2006/main">
  <authors>
    <author>2041</author>
  </authors>
  <commentList>
    <comment ref="D12" authorId="0">
      <text>
        <r>
          <rPr>
            <b/>
            <sz val="8"/>
            <rFont val="Tahoma"/>
            <family val="0"/>
          </rPr>
          <t>2041:</t>
        </r>
        <r>
          <rPr>
            <sz val="8"/>
            <rFont val="Tahoma"/>
            <family val="0"/>
          </rPr>
          <t xml:space="preserve">
по факту затрат 2017 ф.5</t>
        </r>
      </text>
    </comment>
    <comment ref="D33" authorId="0">
      <text>
        <r>
          <rPr>
            <b/>
            <sz val="8"/>
            <rFont val="Tahoma"/>
            <family val="0"/>
          </rPr>
          <t>2041:</t>
        </r>
        <r>
          <rPr>
            <sz val="8"/>
            <rFont val="Tahoma"/>
            <family val="0"/>
          </rPr>
          <t xml:space="preserve">
обратите внимание, вам утвердили 777т.р.</t>
        </r>
      </text>
    </comment>
  </commentList>
</comments>
</file>

<file path=xl/sharedStrings.xml><?xml version="1.0" encoding="utf-8"?>
<sst xmlns="http://schemas.openxmlformats.org/spreadsheetml/2006/main" count="198" uniqueCount="139">
  <si>
    <t>Приложение № 5</t>
  </si>
  <si>
    <t xml:space="preserve">к  предложению о размере цен (тарифов),                                                                                                                </t>
  </si>
  <si>
    <t xml:space="preserve">долгосрочных параметров регулирования                                                                                                                                                     </t>
  </si>
  <si>
    <t>(ПП РФ от 21.01.2004г. №24)</t>
  </si>
  <si>
    <t>Раздел 3. Цены (тарифы) по регулируемым видам</t>
  </si>
  <si>
    <t>деятельности организации</t>
  </si>
  <si>
    <t>N п/п</t>
  </si>
  <si>
    <t>Наименование показателей</t>
  </si>
  <si>
    <t>Единица изменения</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</si>
  <si>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</si>
  <si>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</si>
  <si>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</si>
  <si>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</si>
  <si>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</si>
  <si>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</si>
  <si>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</si>
  <si>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</si>
  <si>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</si>
  <si>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</si>
  <si>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</si>
  <si>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двухставочный тариф</t>
  </si>
  <si>
    <t>ставка на содержание сетей</t>
  </si>
  <si>
    <t>ставка на оплату технологического расхода (потерь)</t>
  </si>
  <si>
    <t>одноставочный тариф</t>
  </si>
  <si>
    <t>2.</t>
  </si>
  <si>
    <t>3.</t>
  </si>
  <si>
    <t>3.1.</t>
  </si>
  <si>
    <t>3.2.</t>
  </si>
  <si>
    <t>3.3.</t>
  </si>
  <si>
    <t>%</t>
  </si>
  <si>
    <t>4.</t>
  </si>
  <si>
    <t>4.1.</t>
  </si>
  <si>
    <t>4.2.</t>
  </si>
  <si>
    <t>4.3.</t>
  </si>
  <si>
    <t>4.4.</t>
  </si>
  <si>
    <t>4.4.1.</t>
  </si>
  <si>
    <t>&lt;*&gt; Базовый период - год, предшествующий расчетному периоду регулирования.</t>
  </si>
  <si>
    <t>Приложение № 2</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</si>
  <si>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</si>
  <si>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</si>
  <si>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</si>
  <si>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</si>
  <si>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Единица измерения</t>
  </si>
  <si>
    <t>Показатели эффективности деятельности организации</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</si>
  <si>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</si>
  <si>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</si>
  <si>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</si>
  <si>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</si>
  <si>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</si>
  <si>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</si>
  <si>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</si>
  <si>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</si>
  <si>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</si>
  <si>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</si>
  <si>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t>Расчетный объем услуг в части управления технологическими режимами &lt;2&gt;</t>
  </si>
  <si>
    <t>МВт</t>
  </si>
  <si>
    <t>Расчетный объем услуг в части обеспечения надежности &lt;2&gt;</t>
  </si>
  <si>
    <t>МВт·ч</t>
  </si>
  <si>
    <t>Заявленная мощность &lt;3&gt;</t>
  </si>
  <si>
    <t>3.4.</t>
  </si>
  <si>
    <t>Объем полезного отпуска электроэнергии - всего &lt;3&gt;</t>
  </si>
  <si>
    <t>тыс. кВт·ч</t>
  </si>
  <si>
    <t>3.5.</t>
  </si>
  <si>
    <t>Объем полезного отпуска электроэнергии населению и приравненным к нему категориям потребителей &lt;3&gt;</t>
  </si>
  <si>
    <t>3.6.</t>
  </si>
  <si>
    <t>Норматив потерь электрической энергии (с указанием реквизитов приказа Минэнерго России, которым утверждены нормативы) &lt;3&gt;</t>
  </si>
  <si>
    <t>3.7.</t>
  </si>
  <si>
    <t>Реквизиты программы энергоэффективности (кем утверждена, дата утверждения, номер приказа) &lt;3&gt;</t>
  </si>
  <si>
    <t>3.8.</t>
  </si>
  <si>
    <t>Суммарный объем производства и потребления электрической энергии участниками оптового рынка электрической энергии &lt;4&gt;</t>
  </si>
  <si>
    <t>Расходы, связанные с производством и реализацией &lt;2&gt;, &lt;4&gt;; подконтрольные расходы &lt;3&gt; - всего</t>
  </si>
  <si>
    <t>в том числе:</t>
  </si>
  <si>
    <t>оплата труда</t>
  </si>
  <si>
    <t>ремонт основных фондов</t>
  </si>
  <si>
    <t>материальные затраты</t>
  </si>
  <si>
    <t>Расходы, за исключением указанных в подпункте 4.1 &lt;2&gt;, &lt;4&gt;; неподконтрольные расходы &lt;3&gt; - всего &lt;3&gt;</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</si>
  <si>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</si>
  <si>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</si>
  <si>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</si>
  <si>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</si>
  <si>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t>Объем условных единиц &lt;3&gt;</t>
  </si>
  <si>
    <t>у.е.</t>
  </si>
  <si>
    <t>Операционные расходы на условную единицу &lt;3&gt;</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</si>
  <si>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</si>
  <si>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</si>
  <si>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</si>
  <si>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</si>
  <si>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</si>
  <si>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</si>
  <si>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</si>
  <si>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</si>
  <si>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</si>
  <si>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</si>
  <si>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</si>
  <si>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</si>
  <si>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</si>
  <si>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</si>
  <si>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</si>
  <si>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</si>
  <si>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</si>
  <si>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</si>
  <si>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Приложение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</si>
  <si>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</si>
  <si>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</si>
  <si>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</si>
  <si>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</si>
  <si>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</si>
  <si>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</si>
  <si>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</si>
  <si>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</si>
  <si>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</si>
  <si>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</si>
  <si>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</si>
  <si>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 xml:space="preserve">услуги по передаче электрической энергии (мощности) </t>
  </si>
  <si>
    <t>Выручка (&lt;5&gt;)</t>
  </si>
  <si>
    <t>Необходимая валовая выручка по регулируемым видам деятельности организации - всего (&lt;6&gt;)</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</si>
  <si>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</si>
  <si>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</si>
  <si>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</si>
  <si>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</si>
  <si>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r>
      <rPr>
        <u val="single"/>
        <sz val="12"/>
        <color indexed="10"/>
        <rFont val="Times New Roman"/>
        <family val="1"/>
      </rPr>
      <t xml:space="preserve">первая </t>
    </r>
    <r>
      <rPr>
        <sz val="12"/>
        <rFont val="Times New Roman"/>
        <family val="1"/>
      </rPr>
      <t>организация - плательщик</t>
    </r>
  </si>
  <si>
    <t>-</t>
  </si>
  <si>
    <t>Акционерное общество «Самарская кабельная компания"</t>
  </si>
  <si>
    <t>АО «СКК»</t>
  </si>
  <si>
    <t>443022, г. Самара, ул. Кабельная, 9</t>
  </si>
  <si>
    <t>Ключников Валерий Федорович</t>
  </si>
  <si>
    <t>Круглова Т. В. [kruglova@samaracable.ru]</t>
  </si>
  <si>
    <t>(846) 228-24-00</t>
  </si>
  <si>
    <t>&lt;**&gt; Указаны тарифы для взаиморасчетов АО "СКК" со смежными сетевыми организациями,</t>
  </si>
  <si>
    <t>&lt;**&gt; АО "СКК"-ООО "СамараСеть"</t>
  </si>
  <si>
    <t>&lt;**&gt; АО "СКК"- филиал ПАО "МРСК Волги" - "Самарские распределительные сети"</t>
  </si>
  <si>
    <t>&lt;**&gt; АО "СКК"-АО "ССК"</t>
  </si>
  <si>
    <t xml:space="preserve">П Р Е Д Л О Ж Е Н И Е  о размере цен (тарифов), долгосрочных параметров регулирования на 2019 год    АО "Самарская кабельная компания"                                                                                                           </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</si>
  <si>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</si>
  <si>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</si>
  <si>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</si>
  <si>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r>
      <t xml:space="preserve">Фактические показатели за год, предшествующий базовому периоду - </t>
    </r>
    <r>
      <rPr>
        <sz val="12"/>
        <color indexed="10"/>
        <rFont val="Times New Roman"/>
        <family val="1"/>
      </rPr>
      <t>2017 год</t>
    </r>
  </si>
  <si>
    <r>
      <t xml:space="preserve">Показатели, утвержденные на базовый период    -                                                                 </t>
    </r>
    <r>
      <rPr>
        <sz val="12"/>
        <color indexed="10"/>
        <rFont val="Times New Roman"/>
        <family val="1"/>
      </rPr>
      <t xml:space="preserve"> 2018 год</t>
    </r>
  </si>
  <si>
    <t>Предложения на расчетный период регулирования -           2019 год</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</si>
</sst>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0000"/>
    <numFmt numFmtId="174" formatCode="#,##0.0"/>
    <numFmt numFmtId="175" formatCode="[=0]&quot; --&quot;;#,##0.000000"/>
    <numFmt numFmtId="176" formatCode="0.0000"/>
    <numFmt numFmtId="177" formatCode="0.000"/>
    <numFmt numFmtId="178" formatCode="[=0]&quot; --&quot;;#,##0.00"/>
    <numFmt numFmtId="179" formatCode="[=0]&quot; --&quot;;#,##0.00000"/>
    <numFmt numFmtId="180" formatCode="[=0]&quot; --&quot;;#,##0.0000"/>
    <numFmt numFmtId="181" formatCode="[=0]&quot; --&quot;;#,##0.000"/>
  </numFmts>
  <fonts count="37">
    <font>
      <sz val="10"/>
      <name val="Arial Cyr"/>
      <family val="0"/>
    </font>
    <font>
      <sz val="11"/>
      <color indexed="8"/>
      <name val="Calibri"/>
      <family val="2"/>
    </font>
    <font>
      <sz val="12"/>
      <name val="Times New Roman"/>
      <family val="1"/>
    </font>
    <font>
      <sz val="14"/>
      <name val="Times New Roman"/>
      <family val="1"/>
    </font>
    <font>
      <sz val="11"/>
      <name val="Times New Roman"/>
      <family val="1"/>
    </font>
    <font>
      <sz val="10"/>
      <name val="Times New Roman"/>
      <family val="1"/>
    </font>
    <font>
      <sz val="12"/>
      <color indexed="10"/>
      <name val="Times New Roman"/>
      <family val="1"/>
    </font>
    <font>
      <sz val="10"/>
      <name val="Times New Roman CYR"/>
      <family val="0"/>
    </font>
    <font>
      <sz val="12"/>
      <color indexed="8"/>
      <name val="Times New Roman"/>
      <family val="1"/>
    </font>
    <font>
      <b/>
      <sz val="12"/>
      <color indexed="8"/>
      <name val="Times New Roman"/>
      <family val="1"/>
    </font>
    <font>
      <u val="single"/>
      <sz val="12"/>
      <color indexed="10"/>
      <name val="Times New Roman"/>
      <family val="1"/>
    </font>
    <font>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Cyr"/>
      <family val="0"/>
    </font>
    <font>
      <b/>
      <sz val="12"/>
      <color indexed="10"/>
      <name val="Calibri"/>
      <family val="2"/>
    </font>
    <font>
      <b/>
      <sz val="12"/>
      <color indexed="10"/>
      <name val="Times New Roman"/>
      <family val="1"/>
    </font>
    <font>
      <b/>
      <sz val="11"/>
      <color indexed="10"/>
      <name val="Calibri"/>
      <family val="2"/>
    </font>
    <font>
      <u val="single"/>
      <sz val="10"/>
      <color indexed="36"/>
      <name val="Arial Cyr"/>
      <family val="0"/>
    </font>
    <font>
      <sz val="8"/>
      <name val="Tahoma"/>
      <family val="0"/>
    </font>
    <font>
      <b/>
      <sz val="8"/>
      <name val="Tahoma"/>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6"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7" fillId="0" borderId="0">
      <alignment/>
      <protection/>
    </xf>
    <xf numFmtId="0" fontId="3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28" fillId="4" borderId="0" applyNumberFormat="0" applyBorder="0" applyAlignment="0" applyProtection="0"/>
  </cellStyleXfs>
  <cellXfs count="90">
    <xf numFmtId="0" fontId="0" fillId="0" borderId="0" xfId="0" applyAlignment="1">
      <alignment/>
    </xf>
    <xf numFmtId="0" fontId="2"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xf>
    <xf numFmtId="0" fontId="29" fillId="24" borderId="0" xfId="0" applyFont="1" applyFill="1" applyAlignment="1">
      <alignment/>
    </xf>
    <xf numFmtId="0" fontId="0" fillId="24" borderId="0" xfId="0" applyFill="1" applyAlignment="1">
      <alignment/>
    </xf>
    <xf numFmtId="0" fontId="2" fillId="0" borderId="0" xfId="0" applyFont="1" applyAlignment="1">
      <alignment wrapText="1"/>
    </xf>
    <xf numFmtId="0" fontId="2" fillId="0" borderId="10" xfId="0" applyFont="1" applyBorder="1" applyAlignment="1">
      <alignment horizontal="center" wrapText="1"/>
    </xf>
    <xf numFmtId="0" fontId="2" fillId="0" borderId="10" xfId="0" applyFont="1" applyBorder="1" applyAlignment="1">
      <alignment wrapText="1"/>
    </xf>
    <xf numFmtId="0" fontId="2" fillId="0" borderId="10" xfId="0" applyFont="1" applyBorder="1" applyAlignment="1">
      <alignment horizontal="left" wrapText="1"/>
    </xf>
    <xf numFmtId="0" fontId="2" fillId="23" borderId="10" xfId="0" applyFont="1" applyFill="1" applyBorder="1" applyAlignment="1">
      <alignment horizontal="center" wrapText="1"/>
    </xf>
    <xf numFmtId="0" fontId="2" fillId="23" borderId="10" xfId="0" applyFont="1" applyFill="1" applyBorder="1" applyAlignment="1">
      <alignment horizontal="left" wrapText="1"/>
    </xf>
    <xf numFmtId="0" fontId="2" fillId="23" borderId="10" xfId="0" applyFont="1" applyFill="1" applyBorder="1" applyAlignment="1">
      <alignment/>
    </xf>
    <xf numFmtId="0" fontId="2" fillId="23" borderId="10" xfId="0" applyFont="1" applyFill="1" applyBorder="1" applyAlignment="1">
      <alignment horizontal="center" vertical="top" wrapText="1"/>
    </xf>
    <xf numFmtId="0" fontId="2" fillId="23" borderId="10" xfId="0" applyFont="1" applyFill="1" applyBorder="1" applyAlignment="1">
      <alignment vertical="top" wrapText="1"/>
    </xf>
    <xf numFmtId="0" fontId="2" fillId="24" borderId="10" xfId="0" applyFont="1" applyFill="1" applyBorder="1" applyAlignment="1">
      <alignment horizontal="center" wrapText="1"/>
    </xf>
    <xf numFmtId="0" fontId="2" fillId="24" borderId="10" xfId="0" applyFont="1" applyFill="1" applyBorder="1" applyAlignment="1">
      <alignment horizontal="left" wrapText="1"/>
    </xf>
    <xf numFmtId="0" fontId="2" fillId="24" borderId="10" xfId="0" applyFont="1" applyFill="1" applyBorder="1" applyAlignment="1">
      <alignment/>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0" fontId="5" fillId="23" borderId="10" xfId="0" applyFont="1" applyFill="1" applyBorder="1" applyAlignment="1">
      <alignment horizontal="center" vertical="top" wrapText="1"/>
    </xf>
    <xf numFmtId="0" fontId="5" fillId="23" borderId="10" xfId="0" applyFont="1" applyFill="1" applyBorder="1" applyAlignment="1">
      <alignment horizontal="center" wrapText="1"/>
    </xf>
    <xf numFmtId="0" fontId="5" fillId="0" borderId="10" xfId="0" applyFont="1" applyBorder="1" applyAlignment="1">
      <alignment horizontal="center" wrapText="1"/>
    </xf>
    <xf numFmtId="0" fontId="5" fillId="24" borderId="10" xfId="0" applyFont="1" applyFill="1" applyBorder="1" applyAlignment="1">
      <alignment horizontal="center" wrapText="1"/>
    </xf>
    <xf numFmtId="0" fontId="2" fillId="0" borderId="0" xfId="0" applyFont="1" applyBorder="1" applyAlignment="1">
      <alignment/>
    </xf>
    <xf numFmtId="49" fontId="5" fillId="0" borderId="0" xfId="0" applyNumberFormat="1" applyFont="1" applyBorder="1" applyAlignment="1">
      <alignment horizontal="center" wrapText="1"/>
    </xf>
    <xf numFmtId="0" fontId="5" fillId="0" borderId="0" xfId="0" applyFont="1" applyBorder="1" applyAlignment="1">
      <alignment horizontal="center" wrapText="1"/>
    </xf>
    <xf numFmtId="0" fontId="4" fillId="0" borderId="11" xfId="0" applyFont="1" applyBorder="1" applyAlignment="1">
      <alignment horizontal="center" vertical="top" wrapText="1"/>
    </xf>
    <xf numFmtId="0" fontId="3" fillId="0" borderId="0" xfId="0" applyFont="1" applyAlignment="1">
      <alignment horizontal="centerContinuous"/>
    </xf>
    <xf numFmtId="0" fontId="2" fillId="0" borderId="0" xfId="0" applyFont="1" applyAlignment="1">
      <alignment horizontal="centerContinuous"/>
    </xf>
    <xf numFmtId="172" fontId="2" fillId="23" borderId="10" xfId="0" applyNumberFormat="1" applyFont="1" applyFill="1" applyBorder="1" applyAlignment="1">
      <alignment/>
    </xf>
    <xf numFmtId="174" fontId="2" fillId="23" borderId="10" xfId="0" applyNumberFormat="1" applyFont="1" applyFill="1" applyBorder="1" applyAlignment="1">
      <alignment/>
    </xf>
    <xf numFmtId="175" fontId="5" fillId="23" borderId="11" xfId="57" applyNumberFormat="1" applyFont="1" applyFill="1" applyBorder="1" applyAlignment="1">
      <alignment horizontal="right" wrapText="1"/>
      <protection/>
    </xf>
    <xf numFmtId="4" fontId="2" fillId="23" borderId="10" xfId="0" applyNumberFormat="1" applyFont="1" applyFill="1" applyBorder="1" applyAlignment="1">
      <alignment/>
    </xf>
    <xf numFmtId="10" fontId="2" fillId="23" borderId="10" xfId="0" applyNumberFormat="1" applyFont="1" applyFill="1" applyBorder="1" applyAlignment="1">
      <alignment horizontal="center" wrapText="1"/>
    </xf>
    <xf numFmtId="0" fontId="1" fillId="0" borderId="0" xfId="53">
      <alignment/>
      <protection/>
    </xf>
    <xf numFmtId="0" fontId="8" fillId="0" borderId="0" xfId="53" applyFont="1" applyAlignment="1">
      <alignment wrapText="1"/>
      <protection/>
    </xf>
    <xf numFmtId="0" fontId="8" fillId="0" borderId="0" xfId="53" applyFont="1">
      <alignment/>
      <protection/>
    </xf>
    <xf numFmtId="1" fontId="8" fillId="0" borderId="0" xfId="53" applyNumberFormat="1" applyFont="1" applyAlignment="1">
      <alignment horizontal="left"/>
      <protection/>
    </xf>
    <xf numFmtId="0" fontId="8" fillId="0" borderId="0" xfId="53" applyFont="1" applyAlignment="1">
      <alignment horizontal="left"/>
      <protection/>
    </xf>
    <xf numFmtId="49" fontId="8" fillId="0" borderId="0" xfId="53" applyNumberFormat="1" applyFont="1">
      <alignment/>
      <protection/>
    </xf>
    <xf numFmtId="0" fontId="30" fillId="0" borderId="0" xfId="0" applyFont="1" applyAlignment="1">
      <alignment horizontal="right"/>
    </xf>
    <xf numFmtId="0" fontId="31" fillId="0" borderId="0" xfId="0" applyFont="1" applyAlignment="1">
      <alignment/>
    </xf>
    <xf numFmtId="0" fontId="6" fillId="0" borderId="0" xfId="0" applyFont="1" applyAlignment="1">
      <alignment/>
    </xf>
    <xf numFmtId="0" fontId="2" fillId="23" borderId="0" xfId="0" applyFont="1" applyFill="1" applyBorder="1" applyAlignment="1">
      <alignment horizontal="center" vertical="top" wrapText="1"/>
    </xf>
    <xf numFmtId="0" fontId="2" fillId="23" borderId="11" xfId="0" applyFont="1" applyFill="1" applyBorder="1" applyAlignment="1">
      <alignment vertical="top" wrapText="1"/>
    </xf>
    <xf numFmtId="0" fontId="5" fillId="23" borderId="11" xfId="0" applyFont="1" applyFill="1" applyBorder="1" applyAlignment="1">
      <alignment horizontal="center" vertical="top" wrapText="1"/>
    </xf>
    <xf numFmtId="0" fontId="2" fillId="23" borderId="10" xfId="0" applyFont="1" applyFill="1" applyBorder="1" applyAlignment="1">
      <alignment vertical="center" wrapText="1"/>
    </xf>
    <xf numFmtId="0" fontId="2" fillId="23" borderId="10" xfId="0" applyFont="1" applyFill="1" applyBorder="1" applyAlignment="1">
      <alignment horizontal="center" vertical="center" wrapText="1"/>
    </xf>
    <xf numFmtId="172" fontId="2" fillId="23" borderId="10" xfId="0" applyNumberFormat="1" applyFont="1" applyFill="1" applyBorder="1" applyAlignment="1">
      <alignment horizontal="center" vertical="center"/>
    </xf>
    <xf numFmtId="0" fontId="6" fillId="23" borderId="10" xfId="0" applyFont="1" applyFill="1" applyBorder="1" applyAlignment="1">
      <alignment vertical="top" wrapText="1"/>
    </xf>
    <xf numFmtId="0" fontId="8" fillId="0" borderId="0" xfId="56" applyFont="1">
      <alignment/>
      <protection/>
    </xf>
    <xf numFmtId="0" fontId="0" fillId="0" borderId="0" xfId="0" applyFont="1" applyAlignment="1">
      <alignment/>
    </xf>
    <xf numFmtId="0" fontId="1" fillId="0" borderId="0" xfId="56">
      <alignment/>
      <protection/>
    </xf>
    <xf numFmtId="0" fontId="32" fillId="0" borderId="0" xfId="56" applyFont="1">
      <alignment/>
      <protection/>
    </xf>
    <xf numFmtId="0" fontId="27" fillId="0" borderId="0" xfId="56" applyFont="1">
      <alignment/>
      <protection/>
    </xf>
    <xf numFmtId="0" fontId="8" fillId="0" borderId="0" xfId="56" applyFont="1" applyAlignment="1">
      <alignment vertical="top"/>
      <protection/>
    </xf>
    <xf numFmtId="0" fontId="0" fillId="0" borderId="0" xfId="0" applyFont="1" applyAlignment="1">
      <alignment wrapText="1"/>
    </xf>
    <xf numFmtId="2" fontId="2" fillId="23" borderId="10" xfId="0" applyNumberFormat="1" applyFont="1" applyFill="1" applyBorder="1" applyAlignment="1">
      <alignment horizontal="center" vertical="center" wrapText="1"/>
    </xf>
    <xf numFmtId="178" fontId="2" fillId="23" borderId="11" xfId="57" applyNumberFormat="1" applyFont="1" applyFill="1" applyBorder="1" applyAlignment="1">
      <alignment horizontal="right" wrapText="1"/>
      <protection/>
    </xf>
    <xf numFmtId="177" fontId="2" fillId="23" borderId="10" xfId="0" applyNumberFormat="1" applyFont="1" applyFill="1" applyBorder="1" applyAlignment="1">
      <alignment/>
    </xf>
    <xf numFmtId="4" fontId="5" fillId="23" borderId="11" xfId="57" applyNumberFormat="1" applyFont="1" applyFill="1" applyBorder="1" applyAlignment="1">
      <alignment horizontal="right" wrapText="1"/>
      <protection/>
    </xf>
    <xf numFmtId="4" fontId="2" fillId="23" borderId="10" xfId="0" applyNumberFormat="1" applyFont="1" applyFill="1" applyBorder="1" applyAlignment="1">
      <alignment horizontal="center" vertical="center" wrapText="1"/>
    </xf>
    <xf numFmtId="174" fontId="2" fillId="23" borderId="10" xfId="0" applyNumberFormat="1" applyFont="1" applyFill="1" applyBorder="1" applyAlignment="1">
      <alignment horizontal="center" vertical="center" wrapText="1"/>
    </xf>
    <xf numFmtId="49" fontId="16" fillId="0" borderId="0" xfId="42" applyNumberFormat="1" applyFont="1" applyAlignment="1">
      <alignment/>
    </xf>
    <xf numFmtId="178" fontId="2" fillId="23" borderId="10" xfId="54" applyNumberFormat="1" applyFont="1" applyFill="1" applyBorder="1" applyAlignment="1">
      <alignment vertical="center"/>
      <protection/>
    </xf>
    <xf numFmtId="178" fontId="2" fillId="23" borderId="12" xfId="54" applyNumberFormat="1" applyFont="1" applyFill="1" applyBorder="1" applyAlignment="1">
      <alignment vertical="center"/>
      <protection/>
    </xf>
    <xf numFmtId="4" fontId="2" fillId="23" borderId="10" xfId="54" applyNumberFormat="1" applyFont="1" applyFill="1" applyBorder="1" applyAlignment="1">
      <alignment vertical="center"/>
      <protection/>
    </xf>
    <xf numFmtId="181" fontId="5" fillId="23" borderId="11" xfId="57" applyNumberFormat="1" applyFont="1" applyFill="1" applyBorder="1" applyAlignment="1">
      <alignment horizontal="right" wrapText="1"/>
      <protection/>
    </xf>
    <xf numFmtId="4" fontId="2" fillId="23" borderId="10" xfId="0" applyNumberFormat="1" applyFont="1" applyFill="1" applyBorder="1" applyAlignment="1">
      <alignment horizontal="right"/>
    </xf>
    <xf numFmtId="4" fontId="2" fillId="23" borderId="10" xfId="54" applyNumberFormat="1" applyFont="1" applyFill="1" applyBorder="1" applyAlignment="1">
      <alignment horizontal="right" vertical="center"/>
      <protection/>
    </xf>
    <xf numFmtId="49" fontId="4" fillId="0" borderId="10" xfId="0" applyNumberFormat="1" applyFont="1" applyFill="1" applyBorder="1" applyAlignment="1">
      <alignment horizontal="center" vertical="top" wrapText="1"/>
    </xf>
    <xf numFmtId="4" fontId="2" fillId="22" borderId="10" xfId="0" applyNumberFormat="1" applyFont="1" applyFill="1" applyBorder="1" applyAlignment="1">
      <alignment/>
    </xf>
    <xf numFmtId="0" fontId="8" fillId="0" borderId="0" xfId="53" applyFont="1" applyAlignment="1">
      <alignment horizontal="center" wrapText="1"/>
      <protection/>
    </xf>
    <xf numFmtId="0" fontId="8" fillId="0" borderId="0" xfId="53" applyFont="1" applyAlignment="1">
      <alignment horizontal="left" wrapText="1"/>
      <protection/>
    </xf>
    <xf numFmtId="0" fontId="9" fillId="0" borderId="0" xfId="53" applyFont="1" applyAlignment="1">
      <alignment horizontal="center" wrapText="1"/>
      <protection/>
    </xf>
    <xf numFmtId="0" fontId="8" fillId="0" borderId="0" xfId="0" applyFont="1" applyBorder="1" applyAlignment="1">
      <alignment vertical="top" wrapText="1"/>
    </xf>
    <xf numFmtId="0" fontId="11" fillId="0" borderId="0" xfId="0" applyFont="1" applyAlignment="1">
      <alignment/>
    </xf>
    <xf numFmtId="0" fontId="2" fillId="0" borderId="0" xfId="0" applyFont="1" applyAlignment="1">
      <alignment horizontal="justify"/>
    </xf>
    <xf numFmtId="0" fontId="2" fillId="23" borderId="0" xfId="0" applyFont="1" applyFill="1" applyAlignment="1">
      <alignment horizontal="justify"/>
    </xf>
    <xf numFmtId="0" fontId="2" fillId="0" borderId="10" xfId="0" applyFont="1" applyBorder="1" applyAlignment="1">
      <alignment horizontal="center" vertical="top" wrapText="1"/>
    </xf>
    <xf numFmtId="0" fontId="2" fillId="23" borderId="10"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172" fontId="2" fillId="23" borderId="10" xfId="0" applyNumberFormat="1" applyFont="1" applyFill="1" applyBorder="1" applyAlignment="1">
      <alignment horizontal="center" vertical="center" wrapText="1"/>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4" xfId="54"/>
    <cellStyle name="Обычный 4" xfId="55"/>
    <cellStyle name="Обычный 7" xfId="56"/>
    <cellStyle name="Обычный_Факт.кальк.САМЕКО(11мес)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2041\&#1056;&#1072;&#1073;&#1086;&#1095;&#1080;&#1081;%20&#1089;&#1090;&#1086;&#1083;\&#1058;&#1072;&#1088;&#1080;&#1092;&#1099;\&#1090;&#1072;&#1088;&#1080;&#1092;&#1099;%20&#1085;&#1072;%202018%20&#1075;\&#1057;&#1050;&#1050;\2018%20&#1058;&#1072;&#1073;&#1083;&#1080;&#1094;&#1099;%20&#1087;&#1086;%20&#1087;&#1077;&#1088;&#1077;&#1076;&#1072;&#1095;&#1077;%20&#1101;&#1083;.&#1101;&#1085;&#1077;&#1088;&#1075;&#1080;&#1080;%20&#1057;&#1050;&#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2041\&#1056;&#1072;&#1073;&#1086;&#1095;&#1080;&#1081;%20&#1089;&#1090;&#1086;&#1083;\&#1058;&#1072;&#1088;&#1080;&#1092;&#1099;\&#1090;&#1072;&#1088;&#1080;&#1092;&#1099;%20&#1085;&#1072;%202019%20&#1075;\&#1057;&#1050;&#1050;\2019%20&#1058;&#1072;&#1073;&#1083;&#1080;&#1094;&#1099;%20&#1087;&#1086;%20&#1087;&#1077;&#1088;&#1077;&#1076;&#1072;&#1095;&#1077;%20&#1101;&#1083;.&#1101;&#1085;&#1077;&#1088;&#1075;&#1080;&#1080;%20&#1057;&#1050;&#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ктивы"/>
      <sheetName val="тел."/>
      <sheetName val="структура ПО"/>
      <sheetName val="1 полуг"/>
      <sheetName val="2 полуг"/>
      <sheetName val="1 полуг население"/>
      <sheetName val="2 полуг население"/>
      <sheetName val="баланс "/>
      <sheetName val="П1.30 испр "/>
      <sheetName val="П 1.3."/>
      <sheetName val="П 1.4."/>
      <sheetName val="П 1.5. "/>
      <sheetName val="П 1.6."/>
      <sheetName val="П 1.13."/>
      <sheetName val="П 1.15."/>
      <sheetName val="коррект."/>
      <sheetName val="Расш п9 т1.15"/>
      <sheetName val="П 1.18.2"/>
      <sheetName val="П 1.21.3."/>
      <sheetName val="ОХР"/>
      <sheetName val="П 1.16 свод"/>
      <sheetName val="П 1.16 раб."/>
      <sheetName val="П 1.16 РСС"/>
      <sheetName val="П 1.16АУП"/>
      <sheetName val="ФОТ раб"/>
      <sheetName val="Цеховые"/>
      <sheetName val="П 1.17пер "/>
      <sheetName val="П .1.17.1"/>
      <sheetName val="  линии"/>
      <sheetName val=" пст "/>
      <sheetName val="П 1.20."/>
      <sheetName val="П 1.20.3."/>
      <sheetName val="П 1.24"/>
      <sheetName val="П 1.25."/>
      <sheetName val="П 1.27"/>
      <sheetName val="П.2.1."/>
      <sheetName val="П.2.2."/>
      <sheetName val="расчет"/>
    </sheetNames>
    <sheetDataSet>
      <sheetData sheetId="8">
        <row r="15">
          <cell r="G15">
            <v>6038.548000000001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л."/>
      <sheetName val="Самарасеть"/>
      <sheetName val="активы"/>
      <sheetName val="структура ПО"/>
      <sheetName val="1 полуг"/>
      <sheetName val="2 полуг"/>
      <sheetName val="1 пол насел"/>
      <sheetName val="2 пол насел"/>
      <sheetName val="год насел"/>
      <sheetName val="баланс "/>
      <sheetName val="П1.30 "/>
      <sheetName val="П 1.3."/>
      <sheetName val="П 1.4."/>
      <sheetName val="П 1.5. "/>
      <sheetName val="П 1.6."/>
      <sheetName val="П 1.27"/>
      <sheetName val="П 1.13."/>
      <sheetName val="П 1.15."/>
      <sheetName val="коррект."/>
      <sheetName val="Расш п9 т1.15"/>
      <sheetName val="расш неподк."/>
      <sheetName val="П 1.18.2"/>
      <sheetName val="П 1.21.3."/>
      <sheetName val="ОХР"/>
      <sheetName val="П 1.16 свод"/>
      <sheetName val="П 1.16 раб."/>
      <sheetName val="П 1.16 РСС"/>
      <sheetName val="П 1.16АУП"/>
      <sheetName val="ФОТ раб"/>
      <sheetName val="Цеховые"/>
      <sheetName val="П 1.17пер "/>
      <sheetName val="П .1.17.1"/>
      <sheetName val="  линии"/>
      <sheetName val=" пст "/>
      <sheetName val="П 1.20."/>
      <sheetName val="П 1.20.3."/>
      <sheetName val="П 1.24"/>
      <sheetName val="П 1.25."/>
      <sheetName val="П.2.1."/>
      <sheetName val="П.2.2."/>
      <sheetName val="расчет"/>
    </sheetNames>
    <sheetDataSet>
      <sheetData sheetId="18">
        <row r="24">
          <cell r="I24">
            <v>11569.878628410961</v>
          </cell>
        </row>
        <row r="27">
          <cell r="I27">
            <v>7675.417044924852</v>
          </cell>
        </row>
        <row r="29">
          <cell r="I29">
            <v>800.716691297952</v>
          </cell>
        </row>
        <row r="47">
          <cell r="I47">
            <v>22152.74226404848</v>
          </cell>
        </row>
        <row r="61">
          <cell r="I61">
            <v>787.3321586720023</v>
          </cell>
        </row>
        <row r="63">
          <cell r="I63">
            <v>3456.5460596436315</v>
          </cell>
        </row>
        <row r="77">
          <cell r="I77">
            <v>25655.22902369211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aharushkina@spzgroup.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N36"/>
  <sheetViews>
    <sheetView zoomScalePageLayoutView="0" workbookViewId="0" topLeftCell="A1">
      <selection activeCell="K17" sqref="K17"/>
    </sheetView>
  </sheetViews>
  <sheetFormatPr defaultColWidth="9.00390625" defaultRowHeight="12.75"/>
  <cols>
    <col min="1" max="3" width="9.125" style="38" customWidth="1"/>
    <col min="4" max="4" width="11.125" style="38" customWidth="1"/>
    <col min="5" max="5" width="15.375" style="38" bestFit="1" customWidth="1"/>
    <col min="6" max="16384" width="9.125" style="38" customWidth="1"/>
  </cols>
  <sheetData>
    <row r="2" spans="6:14" ht="74.25" customHeight="1">
      <c r="F2" s="76"/>
      <c r="G2" s="76"/>
      <c r="H2" s="39"/>
      <c r="I2" s="39"/>
      <c r="J2" s="39"/>
      <c r="K2" s="77" t="s">
        <v>101</v>
      </c>
      <c r="L2" s="77"/>
      <c r="M2" s="77"/>
      <c r="N2" s="77"/>
    </row>
    <row r="3" spans="2:14" ht="39.75" customHeight="1">
      <c r="B3" s="78" t="s">
        <v>132</v>
      </c>
      <c r="C3" s="78"/>
      <c r="D3" s="78"/>
      <c r="E3" s="78"/>
      <c r="F3" s="78"/>
      <c r="G3" s="78"/>
      <c r="H3" s="78"/>
      <c r="I3" s="78"/>
      <c r="J3" s="78"/>
      <c r="K3" s="78"/>
      <c r="L3" s="78"/>
      <c r="M3" s="78"/>
      <c r="N3" s="78"/>
    </row>
    <row r="4" spans="2:10" ht="15.75">
      <c r="B4" s="40"/>
      <c r="C4" s="40"/>
      <c r="D4" s="40"/>
      <c r="E4" s="40"/>
      <c r="F4" s="40"/>
      <c r="G4" s="40"/>
      <c r="H4" s="40"/>
      <c r="I4" s="40"/>
      <c r="J4" s="40"/>
    </row>
    <row r="5" spans="2:10" ht="15.75">
      <c r="B5" s="40" t="s">
        <v>102</v>
      </c>
      <c r="C5" s="40"/>
      <c r="D5" s="40"/>
      <c r="E5" s="40"/>
      <c r="F5" s="40"/>
      <c r="G5" s="40"/>
      <c r="H5" s="40"/>
      <c r="I5" s="40"/>
      <c r="J5" s="40"/>
    </row>
    <row r="6" spans="2:10" ht="15.75">
      <c r="B6" s="40"/>
      <c r="C6" s="40"/>
      <c r="D6" s="40"/>
      <c r="E6" s="40"/>
      <c r="F6" s="40"/>
      <c r="G6" s="40"/>
      <c r="H6" s="40"/>
      <c r="I6" s="40"/>
      <c r="J6" s="40"/>
    </row>
    <row r="7" spans="2:10" ht="15.75">
      <c r="B7" s="40" t="s">
        <v>103</v>
      </c>
      <c r="C7" s="40"/>
      <c r="D7" s="40"/>
      <c r="E7" s="40" t="s">
        <v>122</v>
      </c>
      <c r="F7" s="40"/>
      <c r="G7" s="40"/>
      <c r="H7" s="40"/>
      <c r="I7" s="40"/>
      <c r="J7" s="40"/>
    </row>
    <row r="8" spans="2:10" ht="15.75">
      <c r="B8" s="40" t="s">
        <v>104</v>
      </c>
      <c r="C8" s="40"/>
      <c r="D8" s="40"/>
      <c r="E8" s="40" t="s">
        <v>123</v>
      </c>
      <c r="F8" s="40"/>
      <c r="G8" s="40"/>
      <c r="H8" s="40"/>
      <c r="I8" s="40"/>
      <c r="J8" s="40"/>
    </row>
    <row r="9" spans="2:11" ht="15.75">
      <c r="B9" s="40" t="s">
        <v>105</v>
      </c>
      <c r="C9" s="40"/>
      <c r="D9" s="40"/>
      <c r="E9" s="40" t="s">
        <v>124</v>
      </c>
      <c r="F9" s="40"/>
      <c r="G9" s="40"/>
      <c r="H9" s="40"/>
      <c r="I9" s="40"/>
      <c r="J9" s="40"/>
      <c r="K9" s="40"/>
    </row>
    <row r="10" spans="2:10" ht="15.75">
      <c r="B10" s="40" t="s">
        <v>106</v>
      </c>
      <c r="C10" s="40"/>
      <c r="D10" s="40"/>
      <c r="E10" s="40" t="s">
        <v>124</v>
      </c>
      <c r="F10" s="40"/>
      <c r="G10" s="40"/>
      <c r="H10" s="40"/>
      <c r="I10" s="40"/>
      <c r="J10" s="40"/>
    </row>
    <row r="11" spans="2:10" ht="15.75">
      <c r="B11" s="40" t="s">
        <v>107</v>
      </c>
      <c r="C11" s="40"/>
      <c r="D11" s="40"/>
      <c r="E11" s="41">
        <v>6318101450</v>
      </c>
      <c r="F11" s="40"/>
      <c r="G11" s="40"/>
      <c r="H11" s="40"/>
      <c r="I11" s="40"/>
      <c r="J11" s="40"/>
    </row>
    <row r="12" spans="2:10" ht="15.75">
      <c r="B12" s="40" t="s">
        <v>108</v>
      </c>
      <c r="C12" s="40"/>
      <c r="D12" s="40"/>
      <c r="E12" s="42">
        <v>631801001</v>
      </c>
      <c r="F12" s="40"/>
      <c r="G12" s="40"/>
      <c r="H12" s="40"/>
      <c r="I12" s="40"/>
      <c r="J12" s="40"/>
    </row>
    <row r="13" spans="2:10" ht="15.75">
      <c r="B13" s="40" t="s">
        <v>109</v>
      </c>
      <c r="C13" s="40"/>
      <c r="D13" s="40"/>
      <c r="E13" s="43" t="s">
        <v>125</v>
      </c>
      <c r="F13" s="40"/>
      <c r="G13" s="40"/>
      <c r="H13" s="40"/>
      <c r="I13" s="40"/>
      <c r="J13" s="40"/>
    </row>
    <row r="14" spans="2:10" ht="15.75">
      <c r="B14" s="40" t="s">
        <v>110</v>
      </c>
      <c r="C14" s="40"/>
      <c r="D14" s="40"/>
      <c r="E14" s="67" t="s">
        <v>126</v>
      </c>
      <c r="F14" s="40"/>
      <c r="G14" s="40"/>
      <c r="H14" s="40"/>
      <c r="I14" s="40"/>
      <c r="J14" s="40"/>
    </row>
    <row r="15" spans="2:10" ht="15.75">
      <c r="B15" s="40" t="s">
        <v>111</v>
      </c>
      <c r="C15" s="40"/>
      <c r="D15" s="40"/>
      <c r="E15" s="40" t="s">
        <v>127</v>
      </c>
      <c r="F15" s="40"/>
      <c r="G15" s="40"/>
      <c r="H15" s="40"/>
      <c r="I15" s="40"/>
      <c r="J15" s="40"/>
    </row>
    <row r="16" spans="2:10" ht="15.75">
      <c r="B16" s="40" t="s">
        <v>112</v>
      </c>
      <c r="C16" s="40"/>
      <c r="D16" s="40"/>
      <c r="E16" s="40" t="s">
        <v>127</v>
      </c>
      <c r="F16" s="40"/>
      <c r="G16" s="40"/>
      <c r="H16" s="40"/>
      <c r="I16" s="40"/>
      <c r="J16" s="40"/>
    </row>
    <row r="17" spans="2:10" ht="15.75">
      <c r="B17" s="40"/>
      <c r="C17" s="40"/>
      <c r="D17" s="40"/>
      <c r="E17" s="40"/>
      <c r="F17" s="40"/>
      <c r="G17" s="40"/>
      <c r="H17" s="40"/>
      <c r="I17" s="40"/>
      <c r="J17" s="40"/>
    </row>
    <row r="18" spans="2:10" ht="15.75">
      <c r="B18" s="40"/>
      <c r="C18" s="40"/>
      <c r="D18" s="40"/>
      <c r="E18" s="40"/>
      <c r="F18" s="40"/>
      <c r="G18" s="40"/>
      <c r="H18" s="40"/>
      <c r="I18" s="40"/>
      <c r="J18" s="40"/>
    </row>
    <row r="19" spans="2:10" ht="15.75">
      <c r="B19" s="40"/>
      <c r="C19" s="40"/>
      <c r="D19" s="40"/>
      <c r="E19" s="40"/>
      <c r="F19" s="40"/>
      <c r="G19" s="40"/>
      <c r="H19" s="40"/>
      <c r="I19" s="40"/>
      <c r="J19" s="40"/>
    </row>
    <row r="20" spans="2:10" ht="15.75">
      <c r="B20" s="40"/>
      <c r="C20" s="40"/>
      <c r="D20" s="40"/>
      <c r="E20" s="40"/>
      <c r="F20" s="40"/>
      <c r="G20" s="40"/>
      <c r="H20" s="40"/>
      <c r="I20" s="40"/>
      <c r="J20" s="40"/>
    </row>
    <row r="21" spans="2:10" ht="15.75">
      <c r="B21" s="40"/>
      <c r="C21" s="40"/>
      <c r="D21" s="40"/>
      <c r="E21" s="40"/>
      <c r="F21" s="40"/>
      <c r="G21" s="40"/>
      <c r="H21" s="40"/>
      <c r="I21" s="40"/>
      <c r="J21" s="40"/>
    </row>
    <row r="22" spans="2:10" ht="15.75">
      <c r="B22" s="40"/>
      <c r="C22" s="40"/>
      <c r="D22" s="40"/>
      <c r="E22" s="40"/>
      <c r="F22" s="40"/>
      <c r="G22" s="40"/>
      <c r="H22" s="40"/>
      <c r="I22" s="40"/>
      <c r="J22" s="40"/>
    </row>
    <row r="23" spans="2:10" ht="15.75">
      <c r="B23" s="40"/>
      <c r="C23" s="40"/>
      <c r="D23" s="40"/>
      <c r="E23" s="40"/>
      <c r="F23" s="40"/>
      <c r="G23" s="40"/>
      <c r="H23" s="40"/>
      <c r="I23" s="40"/>
      <c r="J23" s="40"/>
    </row>
    <row r="24" spans="2:10" ht="15.75">
      <c r="B24" s="40"/>
      <c r="C24" s="40"/>
      <c r="D24" s="40"/>
      <c r="E24" s="40"/>
      <c r="F24" s="40"/>
      <c r="G24" s="40"/>
      <c r="H24" s="40"/>
      <c r="I24" s="40"/>
      <c r="J24" s="40"/>
    </row>
    <row r="25" spans="2:10" ht="15.75">
      <c r="B25" s="40"/>
      <c r="C25" s="40"/>
      <c r="D25" s="40"/>
      <c r="E25" s="40"/>
      <c r="F25" s="40"/>
      <c r="G25" s="40"/>
      <c r="H25" s="40"/>
      <c r="I25" s="40"/>
      <c r="J25" s="40"/>
    </row>
    <row r="26" spans="2:10" ht="15.75">
      <c r="B26" s="40"/>
      <c r="C26" s="40"/>
      <c r="D26" s="40"/>
      <c r="E26" s="40"/>
      <c r="F26" s="40"/>
      <c r="G26" s="40"/>
      <c r="H26" s="40"/>
      <c r="I26" s="40"/>
      <c r="J26" s="40"/>
    </row>
    <row r="27" spans="2:10" ht="15.75">
      <c r="B27" s="40"/>
      <c r="C27" s="40"/>
      <c r="D27" s="40"/>
      <c r="E27" s="40"/>
      <c r="F27" s="40"/>
      <c r="G27" s="40"/>
      <c r="H27" s="40"/>
      <c r="I27" s="40"/>
      <c r="J27" s="40"/>
    </row>
    <row r="28" spans="2:10" ht="15.75">
      <c r="B28" s="40"/>
      <c r="C28" s="40"/>
      <c r="D28" s="40"/>
      <c r="E28" s="40"/>
      <c r="F28" s="40"/>
      <c r="G28" s="40"/>
      <c r="H28" s="40"/>
      <c r="I28" s="40"/>
      <c r="J28" s="40"/>
    </row>
    <row r="29" spans="2:10" ht="15.75">
      <c r="B29" s="40"/>
      <c r="C29" s="40"/>
      <c r="D29" s="40"/>
      <c r="E29" s="40"/>
      <c r="F29" s="40"/>
      <c r="G29" s="40"/>
      <c r="H29" s="40"/>
      <c r="I29" s="40"/>
      <c r="J29" s="40"/>
    </row>
    <row r="30" spans="2:10" ht="15.75">
      <c r="B30" s="40"/>
      <c r="C30" s="40"/>
      <c r="D30" s="40"/>
      <c r="E30" s="40"/>
      <c r="F30" s="40"/>
      <c r="G30" s="40"/>
      <c r="H30" s="40"/>
      <c r="I30" s="40"/>
      <c r="J30" s="40"/>
    </row>
    <row r="31" spans="2:10" ht="15.75">
      <c r="B31" s="40"/>
      <c r="C31" s="40"/>
      <c r="D31" s="40"/>
      <c r="E31" s="40"/>
      <c r="F31" s="40"/>
      <c r="G31" s="40"/>
      <c r="H31" s="40"/>
      <c r="I31" s="40"/>
      <c r="J31" s="40"/>
    </row>
    <row r="32" spans="2:10" ht="15.75">
      <c r="B32" s="40"/>
      <c r="C32" s="40"/>
      <c r="D32" s="40"/>
      <c r="E32" s="40"/>
      <c r="F32" s="40"/>
      <c r="G32" s="40"/>
      <c r="H32" s="40"/>
      <c r="I32" s="40"/>
      <c r="J32" s="40"/>
    </row>
    <row r="33" spans="2:10" ht="15.75">
      <c r="B33" s="40"/>
      <c r="C33" s="40"/>
      <c r="D33" s="40"/>
      <c r="E33" s="40"/>
      <c r="F33" s="40"/>
      <c r="G33" s="40"/>
      <c r="H33" s="40"/>
      <c r="I33" s="40"/>
      <c r="J33" s="40"/>
    </row>
    <row r="34" spans="2:10" ht="15.75">
      <c r="B34" s="40"/>
      <c r="C34" s="40"/>
      <c r="D34" s="40"/>
      <c r="E34" s="40"/>
      <c r="F34" s="40"/>
      <c r="G34" s="40"/>
      <c r="H34" s="40"/>
      <c r="I34" s="40"/>
      <c r="J34" s="40"/>
    </row>
    <row r="35" spans="2:10" ht="15.75">
      <c r="B35" s="40"/>
      <c r="C35" s="40"/>
      <c r="D35" s="40"/>
      <c r="E35" s="40"/>
      <c r="F35" s="40"/>
      <c r="G35" s="40"/>
      <c r="H35" s="40"/>
      <c r="I35" s="40"/>
      <c r="J35" s="40"/>
    </row>
    <row r="36" spans="2:10" ht="15.75">
      <c r="B36" s="40"/>
      <c r="C36" s="40"/>
      <c r="D36" s="40"/>
      <c r="E36" s="40"/>
      <c r="F36" s="40"/>
      <c r="G36" s="40"/>
      <c r="H36" s="40"/>
      <c r="I36" s="40"/>
      <c r="J36" s="40"/>
    </row>
  </sheetData>
  <sheetProtection/>
  <mergeCells count="3">
    <mergeCell ref="F2:G2"/>
    <mergeCell ref="K2:N2"/>
    <mergeCell ref="B3:N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Zaharushkina@spzgroup.r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U56"/>
  <sheetViews>
    <sheetView view="pageBreakPreview" zoomScale="60" zoomScaleNormal="75" zoomScalePageLayoutView="0" workbookViewId="0" topLeftCell="A1">
      <pane ySplit="12" topLeftCell="BM13" activePane="bottomLeft" state="frozen"/>
      <selection pane="topLeft" activeCell="C14" sqref="C14"/>
      <selection pane="bottomLeft" activeCell="J14" sqref="J14"/>
    </sheetView>
  </sheetViews>
  <sheetFormatPr defaultColWidth="8.875" defaultRowHeight="12.75"/>
  <cols>
    <col min="1" max="1" width="5.625" style="1" customWidth="1"/>
    <col min="2" max="2" width="41.00390625" style="1" customWidth="1"/>
    <col min="3" max="3" width="11.375" style="1" customWidth="1"/>
    <col min="4" max="4" width="18.75390625" style="1" customWidth="1"/>
    <col min="5" max="5" width="19.25390625" style="1" customWidth="1"/>
    <col min="6" max="6" width="18.75390625" style="1" customWidth="1"/>
    <col min="7" max="16384" width="8.875" style="1" customWidth="1"/>
  </cols>
  <sheetData>
    <row r="1" spans="4:10" ht="15.75">
      <c r="D1" s="1" t="s">
        <v>37</v>
      </c>
      <c r="H1" s="6"/>
      <c r="I1" s="7"/>
      <c r="J1" s="7"/>
    </row>
    <row r="2" ht="15.75">
      <c r="D2" s="1" t="s">
        <v>1</v>
      </c>
    </row>
    <row r="3" ht="15.75">
      <c r="D3" s="1" t="s">
        <v>2</v>
      </c>
    </row>
    <row r="4" ht="15.75">
      <c r="D4" s="1" t="s">
        <v>3</v>
      </c>
    </row>
    <row r="5" ht="15.75">
      <c r="D5" s="8"/>
    </row>
    <row r="6" spans="1:6" ht="18.75">
      <c r="A6" s="31" t="s">
        <v>38</v>
      </c>
      <c r="B6" s="31"/>
      <c r="C6" s="32"/>
      <c r="D6" s="31"/>
      <c r="E6" s="31"/>
      <c r="F6" s="32"/>
    </row>
    <row r="7" spans="1:6" ht="18.75">
      <c r="A7" s="31" t="s">
        <v>39</v>
      </c>
      <c r="B7" s="31"/>
      <c r="C7" s="31"/>
      <c r="D7" s="31"/>
      <c r="E7" s="31"/>
      <c r="F7" s="31"/>
    </row>
    <row r="8" spans="1:6" ht="18.75">
      <c r="A8" s="31" t="s">
        <v>40</v>
      </c>
      <c r="B8" s="31"/>
      <c r="C8" s="32"/>
      <c r="D8" s="31"/>
      <c r="E8" s="31"/>
      <c r="F8" s="32"/>
    </row>
    <row r="9" spans="1:6" ht="18.75">
      <c r="A9" s="31" t="s">
        <v>41</v>
      </c>
      <c r="B9" s="31"/>
      <c r="C9" s="32"/>
      <c r="D9" s="31"/>
      <c r="E9" s="31"/>
      <c r="F9" s="32"/>
    </row>
    <row r="10" spans="1:6" ht="18.75">
      <c r="A10" s="31" t="str">
        <f>'Приложение 1'!E8</f>
        <v>АО «СКК»</v>
      </c>
      <c r="B10" s="31"/>
      <c r="C10" s="32"/>
      <c r="D10" s="31"/>
      <c r="E10" s="31"/>
      <c r="F10" s="32"/>
    </row>
    <row r="11" ht="15.75"/>
    <row r="12" spans="1:6" ht="80.25" customHeight="1">
      <c r="A12" s="22" t="s">
        <v>6</v>
      </c>
      <c r="B12" s="22" t="s">
        <v>7</v>
      </c>
      <c r="C12" s="22" t="s">
        <v>42</v>
      </c>
      <c r="D12" s="74" t="s">
        <v>133</v>
      </c>
      <c r="E12" s="20" t="s">
        <v>134</v>
      </c>
      <c r="F12" s="74" t="s">
        <v>135</v>
      </c>
    </row>
    <row r="13" spans="1:6" ht="31.5">
      <c r="A13" s="15" t="s">
        <v>11</v>
      </c>
      <c r="B13" s="16" t="s">
        <v>43</v>
      </c>
      <c r="C13" s="23"/>
      <c r="D13" s="15"/>
      <c r="E13" s="15"/>
      <c r="F13" s="15"/>
    </row>
    <row r="14" spans="1:9" ht="15.75">
      <c r="A14" s="15" t="s">
        <v>13</v>
      </c>
      <c r="B14" s="16" t="s">
        <v>114</v>
      </c>
      <c r="C14" s="23" t="s">
        <v>44</v>
      </c>
      <c r="D14" s="89">
        <v>8251.027</v>
      </c>
      <c r="E14" s="15">
        <v>3770.79</v>
      </c>
      <c r="F14" s="66">
        <v>4844.515157006797</v>
      </c>
      <c r="G14" s="44"/>
      <c r="H14" s="45"/>
      <c r="I14" s="45"/>
    </row>
    <row r="15" spans="1:8" ht="15.75">
      <c r="A15" s="15" t="s">
        <v>19</v>
      </c>
      <c r="B15" s="16" t="s">
        <v>45</v>
      </c>
      <c r="C15" s="23" t="s">
        <v>44</v>
      </c>
      <c r="D15" s="65">
        <f>D17</f>
        <v>-2366.637579491191</v>
      </c>
      <c r="E15" s="52">
        <v>0</v>
      </c>
      <c r="F15" s="65">
        <f>F17+0</f>
        <v>0</v>
      </c>
      <c r="H15" s="45"/>
    </row>
    <row r="16" spans="1:8" ht="31.5">
      <c r="A16" s="15" t="s">
        <v>46</v>
      </c>
      <c r="B16" s="16" t="s">
        <v>47</v>
      </c>
      <c r="C16" s="23" t="s">
        <v>44</v>
      </c>
      <c r="D16" s="65">
        <f>D15+4060.16</f>
        <v>1693.5224205088089</v>
      </c>
      <c r="E16" s="52">
        <f>E15+177</f>
        <v>177</v>
      </c>
      <c r="F16" s="65">
        <f>F15+'[2]коррект.'!$I$61</f>
        <v>787.3321586720023</v>
      </c>
      <c r="H16" s="45"/>
    </row>
    <row r="17" spans="1:6" ht="15.75">
      <c r="A17" s="15" t="s">
        <v>48</v>
      </c>
      <c r="B17" s="16" t="s">
        <v>49</v>
      </c>
      <c r="C17" s="23" t="s">
        <v>44</v>
      </c>
      <c r="D17" s="89">
        <v>-2366.637579491191</v>
      </c>
      <c r="E17" s="51">
        <v>0</v>
      </c>
      <c r="F17" s="65">
        <v>0</v>
      </c>
    </row>
    <row r="18" spans="1:6" ht="31.5">
      <c r="A18" s="15" t="s">
        <v>24</v>
      </c>
      <c r="B18" s="16" t="s">
        <v>50</v>
      </c>
      <c r="C18" s="23"/>
      <c r="D18" s="50"/>
      <c r="E18" s="50"/>
      <c r="F18" s="50"/>
    </row>
    <row r="19" spans="1:6" ht="63" customHeight="1">
      <c r="A19" s="15" t="s">
        <v>51</v>
      </c>
      <c r="B19" s="16" t="s">
        <v>52</v>
      </c>
      <c r="C19" s="24" t="s">
        <v>29</v>
      </c>
      <c r="D19" s="37">
        <f>D15/D14</f>
        <v>-0.2868294552291722</v>
      </c>
      <c r="E19" s="37">
        <f>E15/E14</f>
        <v>0</v>
      </c>
      <c r="F19" s="37">
        <f>F15/F14</f>
        <v>0</v>
      </c>
    </row>
    <row r="20" spans="1:6" ht="31.5">
      <c r="A20" s="15" t="s">
        <v>25</v>
      </c>
      <c r="B20" s="16" t="s">
        <v>53</v>
      </c>
      <c r="C20" s="23"/>
      <c r="D20" s="15"/>
      <c r="E20" s="15"/>
      <c r="F20" s="15"/>
    </row>
    <row r="21" spans="1:6" ht="47.25">
      <c r="A21" s="2" t="s">
        <v>26</v>
      </c>
      <c r="B21" s="10" t="s">
        <v>54</v>
      </c>
      <c r="C21" s="21" t="s">
        <v>55</v>
      </c>
      <c r="D21" s="2"/>
      <c r="E21" s="2"/>
      <c r="F21" s="2"/>
    </row>
    <row r="22" spans="1:6" ht="31.5">
      <c r="A22" s="2" t="s">
        <v>27</v>
      </c>
      <c r="B22" s="10" t="s">
        <v>56</v>
      </c>
      <c r="C22" s="21" t="s">
        <v>57</v>
      </c>
      <c r="D22" s="2"/>
      <c r="E22" s="2"/>
      <c r="F22" s="2"/>
    </row>
    <row r="23" spans="1:6" ht="15.75">
      <c r="A23" s="12" t="s">
        <v>28</v>
      </c>
      <c r="B23" s="13" t="s">
        <v>58</v>
      </c>
      <c r="C23" s="24" t="s">
        <v>55</v>
      </c>
      <c r="D23" s="63">
        <v>1.08</v>
      </c>
      <c r="E23" s="63">
        <v>0.75914</v>
      </c>
      <c r="F23" s="63">
        <v>0.955</v>
      </c>
    </row>
    <row r="24" spans="1:10" ht="31.5">
      <c r="A24" s="12" t="s">
        <v>59</v>
      </c>
      <c r="B24" s="13" t="s">
        <v>60</v>
      </c>
      <c r="C24" s="24" t="s">
        <v>61</v>
      </c>
      <c r="D24" s="33">
        <v>5533.2</v>
      </c>
      <c r="E24" s="33">
        <v>5362.1</v>
      </c>
      <c r="F24" s="33">
        <f>'[1]П1.30 испр '!$G$15</f>
        <v>6038.548000000001</v>
      </c>
      <c r="J24" s="36"/>
    </row>
    <row r="25" spans="1:6" ht="47.25">
      <c r="A25" s="12" t="s">
        <v>62</v>
      </c>
      <c r="B25" s="13" t="s">
        <v>63</v>
      </c>
      <c r="C25" s="24" t="s">
        <v>61</v>
      </c>
      <c r="D25" s="35">
        <v>0</v>
      </c>
      <c r="E25" s="35">
        <v>0</v>
      </c>
      <c r="F25" s="35">
        <v>0</v>
      </c>
    </row>
    <row r="26" spans="1:6" ht="63">
      <c r="A26" s="12" t="s">
        <v>64</v>
      </c>
      <c r="B26" s="13" t="s">
        <v>65</v>
      </c>
      <c r="C26" s="24" t="s">
        <v>29</v>
      </c>
      <c r="D26" s="61">
        <f>E26</f>
        <v>7.43</v>
      </c>
      <c r="E26" s="61">
        <v>7.43</v>
      </c>
      <c r="F26" s="61">
        <f>E26</f>
        <v>7.43</v>
      </c>
    </row>
    <row r="27" spans="1:6" ht="47.25">
      <c r="A27" s="12" t="s">
        <v>66</v>
      </c>
      <c r="B27" s="13" t="s">
        <v>67</v>
      </c>
      <c r="C27" s="24"/>
      <c r="D27" s="14" t="s">
        <v>121</v>
      </c>
      <c r="E27" s="14" t="s">
        <v>121</v>
      </c>
      <c r="F27" s="14" t="s">
        <v>121</v>
      </c>
    </row>
    <row r="28" spans="1:6" ht="63">
      <c r="A28" s="9" t="s">
        <v>68</v>
      </c>
      <c r="B28" s="11" t="s">
        <v>69</v>
      </c>
      <c r="C28" s="25" t="s">
        <v>57</v>
      </c>
      <c r="D28" s="5" t="s">
        <v>121</v>
      </c>
      <c r="E28" s="5"/>
      <c r="F28" s="5"/>
    </row>
    <row r="29" spans="1:6" ht="47.25">
      <c r="A29" s="12" t="s">
        <v>30</v>
      </c>
      <c r="B29" s="13" t="s">
        <v>115</v>
      </c>
      <c r="C29" s="24" t="s">
        <v>44</v>
      </c>
      <c r="D29" s="36">
        <f>D30+D35</f>
        <v>28850.9</v>
      </c>
      <c r="E29" s="36">
        <v>16808.94</v>
      </c>
      <c r="F29" s="34">
        <f>'[2]коррект.'!$I$77</f>
        <v>25655.22902369211</v>
      </c>
    </row>
    <row r="30" spans="1:6" ht="47.25">
      <c r="A30" s="12" t="s">
        <v>31</v>
      </c>
      <c r="B30" s="13" t="s">
        <v>70</v>
      </c>
      <c r="C30" s="24" t="s">
        <v>44</v>
      </c>
      <c r="D30" s="75">
        <v>23375.4</v>
      </c>
      <c r="E30" s="36">
        <v>15772.8</v>
      </c>
      <c r="F30" s="36">
        <f>'[2]коррект.'!$I$47</f>
        <v>22152.74226404848</v>
      </c>
    </row>
    <row r="31" spans="1:6" ht="15.75">
      <c r="A31" s="12"/>
      <c r="B31" s="13" t="s">
        <v>71</v>
      </c>
      <c r="C31" s="24"/>
      <c r="D31" s="36"/>
      <c r="E31" s="34"/>
      <c r="F31" s="14"/>
    </row>
    <row r="32" spans="1:6" ht="15.75">
      <c r="A32" s="12"/>
      <c r="B32" s="13" t="s">
        <v>72</v>
      </c>
      <c r="C32" s="24"/>
      <c r="D32" s="36">
        <v>4430.79</v>
      </c>
      <c r="E32" s="36">
        <v>1711.68</v>
      </c>
      <c r="F32" s="36">
        <f>'[2]коррект.'!$I$27</f>
        <v>7675.417044924852</v>
      </c>
    </row>
    <row r="33" spans="1:6" ht="15.75">
      <c r="A33" s="12"/>
      <c r="B33" s="13" t="s">
        <v>73</v>
      </c>
      <c r="C33" s="24"/>
      <c r="D33" s="36">
        <v>0</v>
      </c>
      <c r="E33" s="64">
        <v>777.7</v>
      </c>
      <c r="F33" s="71">
        <f>'[2]коррект.'!$I$29</f>
        <v>800.716691297952</v>
      </c>
    </row>
    <row r="34" spans="1:6" ht="15.75">
      <c r="A34" s="12"/>
      <c r="B34" s="13" t="s">
        <v>74</v>
      </c>
      <c r="C34" s="24"/>
      <c r="D34" s="36">
        <v>8546.1</v>
      </c>
      <c r="E34" s="36">
        <v>11237.26</v>
      </c>
      <c r="F34" s="36">
        <f>'[2]коррект.'!$I$24</f>
        <v>11569.878628410961</v>
      </c>
    </row>
    <row r="35" spans="1:6" ht="47.25">
      <c r="A35" s="12" t="s">
        <v>32</v>
      </c>
      <c r="B35" s="13" t="s">
        <v>75</v>
      </c>
      <c r="C35" s="24" t="s">
        <v>44</v>
      </c>
      <c r="D35" s="36">
        <v>5475.5</v>
      </c>
      <c r="E35" s="36">
        <v>990.06</v>
      </c>
      <c r="F35" s="36">
        <f>'[2]коррект.'!$I$63</f>
        <v>3456.5460596436315</v>
      </c>
    </row>
    <row r="36" spans="1:6" ht="31.5">
      <c r="A36" s="12" t="s">
        <v>33</v>
      </c>
      <c r="B36" s="13" t="s">
        <v>76</v>
      </c>
      <c r="C36" s="24" t="s">
        <v>44</v>
      </c>
      <c r="D36" s="64" t="s">
        <v>121</v>
      </c>
      <c r="E36" s="62" t="s">
        <v>121</v>
      </c>
      <c r="F36" s="35"/>
    </row>
    <row r="37" spans="1:6" ht="31.5">
      <c r="A37" s="12" t="s">
        <v>34</v>
      </c>
      <c r="B37" s="13" t="s">
        <v>77</v>
      </c>
      <c r="C37" s="24" t="s">
        <v>44</v>
      </c>
      <c r="D37" s="64" t="s">
        <v>121</v>
      </c>
      <c r="E37" s="35">
        <v>0</v>
      </c>
      <c r="F37" s="35"/>
    </row>
    <row r="38" spans="1:6" ht="47.25">
      <c r="A38" s="12" t="s">
        <v>35</v>
      </c>
      <c r="B38" s="13" t="s">
        <v>78</v>
      </c>
      <c r="C38" s="24"/>
      <c r="D38" s="36" t="s">
        <v>121</v>
      </c>
      <c r="E38" s="35">
        <v>0</v>
      </c>
      <c r="F38" s="14"/>
    </row>
    <row r="39" spans="1:6" ht="15.75">
      <c r="A39" s="12"/>
      <c r="B39" s="13" t="s">
        <v>79</v>
      </c>
      <c r="C39" s="24"/>
      <c r="D39" s="36"/>
      <c r="E39" s="14"/>
      <c r="F39" s="14"/>
    </row>
    <row r="40" spans="1:6" ht="15.75">
      <c r="A40" s="12"/>
      <c r="B40" s="13" t="s">
        <v>80</v>
      </c>
      <c r="C40" s="24" t="s">
        <v>81</v>
      </c>
      <c r="D40" s="36">
        <f>E40</f>
        <v>757.85</v>
      </c>
      <c r="E40" s="14">
        <v>757.85</v>
      </c>
      <c r="F40" s="14">
        <f>D40</f>
        <v>757.85</v>
      </c>
    </row>
    <row r="41" spans="1:6" ht="31.5">
      <c r="A41" s="12"/>
      <c r="B41" s="13" t="s">
        <v>82</v>
      </c>
      <c r="C41" s="24" t="s">
        <v>83</v>
      </c>
      <c r="D41" s="14"/>
      <c r="E41" s="14"/>
      <c r="F41" s="14"/>
    </row>
    <row r="42" spans="1:6" ht="47.25">
      <c r="A42" s="12" t="s">
        <v>84</v>
      </c>
      <c r="B42" s="13" t="s">
        <v>85</v>
      </c>
      <c r="C42" s="24"/>
      <c r="D42" s="14"/>
      <c r="E42" s="14"/>
      <c r="F42" s="14"/>
    </row>
    <row r="43" spans="1:6" ht="31.5">
      <c r="A43" s="12" t="s">
        <v>86</v>
      </c>
      <c r="B43" s="13" t="s">
        <v>87</v>
      </c>
      <c r="C43" s="24" t="s">
        <v>88</v>
      </c>
      <c r="D43" s="14">
        <f>F43</f>
        <v>16</v>
      </c>
      <c r="E43" s="14">
        <v>11</v>
      </c>
      <c r="F43" s="14">
        <v>16</v>
      </c>
    </row>
    <row r="44" spans="1:6" ht="31.5">
      <c r="A44" s="12" t="s">
        <v>89</v>
      </c>
      <c r="B44" s="13" t="s">
        <v>90</v>
      </c>
      <c r="C44" s="24" t="s">
        <v>91</v>
      </c>
      <c r="D44" s="36">
        <f>D32*1000/12/D43</f>
        <v>23077.03125</v>
      </c>
      <c r="E44" s="36">
        <f>E32*1000/12/E43</f>
        <v>12967.272727272728</v>
      </c>
      <c r="F44" s="36">
        <f>F32*1000/12/F43</f>
        <v>39976.13044231694</v>
      </c>
    </row>
    <row r="45" spans="1:6" ht="47.25">
      <c r="A45" s="12" t="s">
        <v>92</v>
      </c>
      <c r="B45" s="13" t="s">
        <v>93</v>
      </c>
      <c r="C45" s="24"/>
      <c r="D45" s="14"/>
      <c r="E45" s="14"/>
      <c r="F45" s="14"/>
    </row>
    <row r="46" spans="1:6" ht="15.75">
      <c r="A46" s="17"/>
      <c r="B46" s="18" t="s">
        <v>79</v>
      </c>
      <c r="C46" s="26"/>
      <c r="D46" s="19"/>
      <c r="E46" s="19"/>
      <c r="F46" s="19"/>
    </row>
    <row r="47" spans="1:6" ht="47.25">
      <c r="A47" s="9"/>
      <c r="B47" s="11" t="s">
        <v>94</v>
      </c>
      <c r="C47" s="25" t="s">
        <v>44</v>
      </c>
      <c r="D47" s="5"/>
      <c r="E47" s="5"/>
      <c r="F47" s="5"/>
    </row>
    <row r="48" spans="1:6" ht="47.25">
      <c r="A48" s="9"/>
      <c r="B48" s="11" t="s">
        <v>95</v>
      </c>
      <c r="C48" s="25" t="s">
        <v>44</v>
      </c>
      <c r="D48" s="5"/>
      <c r="E48" s="5"/>
      <c r="F48" s="5"/>
    </row>
    <row r="50" spans="1:6" ht="15.75">
      <c r="A50" s="81" t="s">
        <v>96</v>
      </c>
      <c r="B50" s="81"/>
      <c r="C50" s="81"/>
      <c r="D50" s="81"/>
      <c r="E50" s="81"/>
      <c r="F50" s="81"/>
    </row>
    <row r="51" spans="1:6" ht="15.75">
      <c r="A51" s="81" t="s">
        <v>97</v>
      </c>
      <c r="B51" s="81"/>
      <c r="C51" s="81"/>
      <c r="D51" s="81"/>
      <c r="E51" s="81"/>
      <c r="F51" s="81"/>
    </row>
    <row r="52" spans="1:6" ht="15.75">
      <c r="A52" s="81" t="s">
        <v>98</v>
      </c>
      <c r="B52" s="81"/>
      <c r="C52" s="81"/>
      <c r="D52" s="81"/>
      <c r="E52" s="81"/>
      <c r="F52" s="81"/>
    </row>
    <row r="53" spans="1:6" ht="34.5" customHeight="1">
      <c r="A53" s="82" t="s">
        <v>99</v>
      </c>
      <c r="B53" s="82"/>
      <c r="C53" s="82"/>
      <c r="D53" s="82"/>
      <c r="E53" s="82"/>
      <c r="F53" s="82"/>
    </row>
    <row r="54" spans="1:6" ht="15.75">
      <c r="A54" s="81" t="s">
        <v>100</v>
      </c>
      <c r="B54" s="81"/>
      <c r="C54" s="81"/>
      <c r="D54" s="81"/>
      <c r="E54" s="81"/>
      <c r="F54" s="81"/>
    </row>
    <row r="55" spans="1:21" ht="15.75">
      <c r="A55" s="54" t="s">
        <v>116</v>
      </c>
      <c r="B55" s="79" t="s">
        <v>117</v>
      </c>
      <c r="C55" s="80"/>
      <c r="D55" s="80"/>
      <c r="E55" s="80"/>
      <c r="F55" s="80"/>
      <c r="G55" s="55"/>
      <c r="H55" s="56"/>
      <c r="I55" s="57"/>
      <c r="J55" s="58"/>
      <c r="K55" s="56"/>
      <c r="L55" s="56"/>
      <c r="M55" s="56"/>
      <c r="N55" s="56"/>
      <c r="O55" s="56"/>
      <c r="P55" s="56"/>
      <c r="Q55" s="56"/>
      <c r="R55" s="56"/>
      <c r="S55" s="56"/>
      <c r="T55" s="56"/>
      <c r="U55" s="56"/>
    </row>
    <row r="56" spans="1:21" ht="15.75">
      <c r="A56" s="59" t="s">
        <v>118</v>
      </c>
      <c r="B56" s="79" t="s">
        <v>119</v>
      </c>
      <c r="C56" s="80"/>
      <c r="D56" s="80"/>
      <c r="E56" s="80"/>
      <c r="F56" s="80"/>
      <c r="G56" s="60"/>
      <c r="H56" s="56"/>
      <c r="I56" s="57"/>
      <c r="J56" s="56"/>
      <c r="K56" s="56"/>
      <c r="L56" s="56"/>
      <c r="M56" s="56"/>
      <c r="N56" s="56"/>
      <c r="O56" s="56"/>
      <c r="P56" s="56"/>
      <c r="Q56" s="56"/>
      <c r="R56" s="56"/>
      <c r="S56" s="56"/>
      <c r="T56" s="56"/>
      <c r="U56" s="56"/>
    </row>
  </sheetData>
  <sheetProtection/>
  <mergeCells count="7">
    <mergeCell ref="B55:F55"/>
    <mergeCell ref="B56:F56"/>
    <mergeCell ref="A54:F54"/>
    <mergeCell ref="A50:F50"/>
    <mergeCell ref="A51:F51"/>
    <mergeCell ref="A52:F52"/>
    <mergeCell ref="A53:F53"/>
  </mergeCells>
  <printOptions horizontalCentered="1"/>
  <pageMargins left="0.7874015748031497" right="0.1968503937007874" top="0.7874015748031497" bottom="0.1968503937007874" header="0.5118110236220472" footer="0.03937007874015748"/>
  <pageSetup horizontalDpi="600" verticalDpi="600" orientation="portrait" paperSize="9" scale="82" r:id="rId3"/>
  <headerFooter alignWithMargins="0">
    <oddFooter>&amp;R&amp;P</oddFooter>
  </headerFooter>
  <legacyDrawing r:id="rId2"/>
</worksheet>
</file>

<file path=xl/worksheets/sheet3.xml><?xml version="1.0" encoding="utf-8"?>
<worksheet xmlns="http://schemas.openxmlformats.org/spreadsheetml/2006/main" xmlns:r="http://schemas.openxmlformats.org/officeDocument/2006/relationships">
  <dimension ref="A1:N35"/>
  <sheetViews>
    <sheetView tabSelected="1" zoomScale="75" zoomScaleNormal="75" zoomScalePageLayoutView="0" workbookViewId="0" topLeftCell="B1">
      <pane ySplit="10" topLeftCell="BM11" activePane="bottomLeft" state="frozen"/>
      <selection pane="topLeft" activeCell="E11" sqref="E11"/>
      <selection pane="bottomLeft" activeCell="E37" sqref="E37"/>
    </sheetView>
  </sheetViews>
  <sheetFormatPr defaultColWidth="8.875" defaultRowHeight="12.75"/>
  <cols>
    <col min="1" max="1" width="6.125" style="1" customWidth="1"/>
    <col min="2" max="2" width="74.25390625" style="1" customWidth="1"/>
    <col min="3" max="3" width="14.375" style="1" customWidth="1"/>
    <col min="4" max="4" width="16.00390625" style="1" customWidth="1"/>
    <col min="5" max="5" width="16.25390625" style="1" customWidth="1"/>
    <col min="6" max="6" width="16.75390625" style="1" customWidth="1"/>
    <col min="7" max="7" width="17.25390625" style="1" customWidth="1"/>
    <col min="8" max="8" width="16.25390625" style="1" customWidth="1"/>
    <col min="9" max="9" width="14.875" style="1" customWidth="1"/>
    <col min="10" max="10" width="8.875" style="1" customWidth="1"/>
    <col min="11" max="13" width="17.375" style="1" customWidth="1"/>
    <col min="14" max="16384" width="8.875" style="1" customWidth="1"/>
  </cols>
  <sheetData>
    <row r="1" spans="4:6" ht="15.75">
      <c r="D1" s="1"/>
      <c r="F1" s="1" t="s">
        <v>0</v>
      </c>
    </row>
    <row r="2" spans="4:6" ht="15.75">
      <c r="D2" s="1"/>
      <c r="F2" s="1" t="s">
        <v>1</v>
      </c>
    </row>
    <row r="3" spans="4:6" ht="15.75">
      <c r="D3" s="1"/>
      <c r="F3" s="1" t="s">
        <v>2</v>
      </c>
    </row>
    <row r="4" spans="4:6" ht="15.75">
      <c r="D4" s="1"/>
      <c r="F4" s="1" t="s">
        <v>3</v>
      </c>
    </row>
    <row r="6" spans="1:8" ht="15.75">
      <c r="A6" s="32" t="s">
        <v>4</v>
      </c>
      <c r="B6" s="32"/>
      <c r="C6" s="32"/>
      <c r="D6" s="32"/>
      <c r="E6" s="32"/>
      <c r="F6" s="32"/>
      <c r="G6" s="32"/>
      <c r="H6" s="32"/>
    </row>
    <row r="7" spans="1:9" ht="15.75">
      <c r="A7" s="32" t="s">
        <v>5</v>
      </c>
      <c r="B7" s="32"/>
      <c r="C7" s="32"/>
      <c r="D7" s="32"/>
      <c r="E7" s="32"/>
      <c r="F7" s="32"/>
      <c r="G7" s="32"/>
      <c r="H7" s="32"/>
      <c r="I7" s="32"/>
    </row>
    <row r="9" spans="1:14" ht="83.25" customHeight="1">
      <c r="A9" s="83" t="s">
        <v>6</v>
      </c>
      <c r="B9" s="83" t="s">
        <v>7</v>
      </c>
      <c r="C9" s="85" t="s">
        <v>8</v>
      </c>
      <c r="D9" s="83" t="s">
        <v>136</v>
      </c>
      <c r="E9" s="83"/>
      <c r="F9" s="87" t="s">
        <v>137</v>
      </c>
      <c r="G9" s="88"/>
      <c r="H9" s="83" t="s">
        <v>138</v>
      </c>
      <c r="I9" s="83"/>
      <c r="J9" s="27"/>
      <c r="K9" s="28"/>
      <c r="L9" s="29"/>
      <c r="M9" s="28"/>
      <c r="N9" s="27"/>
    </row>
    <row r="10" spans="1:9" ht="33" customHeight="1">
      <c r="A10" s="85"/>
      <c r="B10" s="85"/>
      <c r="C10" s="86"/>
      <c r="D10" s="3" t="s">
        <v>9</v>
      </c>
      <c r="E10" s="3" t="s">
        <v>10</v>
      </c>
      <c r="F10" s="3" t="s">
        <v>9</v>
      </c>
      <c r="G10" s="3" t="s">
        <v>10</v>
      </c>
      <c r="H10" s="2" t="s">
        <v>9</v>
      </c>
      <c r="I10" s="2" t="s">
        <v>10</v>
      </c>
    </row>
    <row r="11" spans="1:9" ht="27" customHeight="1" hidden="1">
      <c r="A11" s="2" t="s">
        <v>11</v>
      </c>
      <c r="B11" s="4" t="s">
        <v>12</v>
      </c>
      <c r="C11" s="21"/>
      <c r="D11" s="30"/>
      <c r="E11" s="30"/>
      <c r="F11" s="30"/>
      <c r="G11" s="5"/>
      <c r="H11" s="5"/>
      <c r="I11" s="5"/>
    </row>
    <row r="12" spans="1:9" ht="31.5" hidden="1">
      <c r="A12" s="2" t="s">
        <v>13</v>
      </c>
      <c r="B12" s="4" t="s">
        <v>14</v>
      </c>
      <c r="C12" s="21"/>
      <c r="D12" s="5"/>
      <c r="E12" s="5"/>
      <c r="F12" s="5"/>
      <c r="G12" s="5"/>
      <c r="H12" s="5"/>
      <c r="I12" s="5"/>
    </row>
    <row r="13" spans="1:9" ht="98.25" customHeight="1" hidden="1">
      <c r="A13" s="2"/>
      <c r="B13" s="4" t="s">
        <v>15</v>
      </c>
      <c r="C13" s="21" t="s">
        <v>16</v>
      </c>
      <c r="D13" s="5"/>
      <c r="E13" s="5"/>
      <c r="F13" s="5"/>
      <c r="G13" s="5"/>
      <c r="H13" s="5"/>
      <c r="I13" s="5"/>
    </row>
    <row r="14" spans="1:9" ht="111.75" customHeight="1" hidden="1">
      <c r="A14" s="2"/>
      <c r="B14" s="4" t="s">
        <v>17</v>
      </c>
      <c r="C14" s="21" t="s">
        <v>18</v>
      </c>
      <c r="D14" s="5"/>
      <c r="E14" s="5"/>
      <c r="F14" s="5"/>
      <c r="G14" s="5"/>
      <c r="H14" s="5"/>
      <c r="I14" s="5"/>
    </row>
    <row r="15" spans="1:9" ht="18" customHeight="1" hidden="1">
      <c r="A15" s="2"/>
      <c r="B15" s="4"/>
      <c r="C15" s="21"/>
      <c r="D15" s="5"/>
      <c r="E15" s="5"/>
      <c r="F15" s="5"/>
      <c r="G15" s="5"/>
      <c r="H15" s="5"/>
      <c r="I15" s="5"/>
    </row>
    <row r="16" spans="1:9" ht="18" customHeight="1">
      <c r="A16" s="84" t="s">
        <v>19</v>
      </c>
      <c r="B16" s="16" t="s">
        <v>113</v>
      </c>
      <c r="C16" s="23"/>
      <c r="D16" s="14"/>
      <c r="E16" s="14"/>
      <c r="F16" s="14"/>
      <c r="G16" s="14"/>
      <c r="H16" s="14"/>
      <c r="I16" s="14"/>
    </row>
    <row r="17" spans="1:9" ht="36" customHeight="1">
      <c r="A17" s="84"/>
      <c r="B17" s="53" t="s">
        <v>130</v>
      </c>
      <c r="C17" s="23"/>
      <c r="D17" s="14"/>
      <c r="E17" s="14"/>
      <c r="F17" s="14"/>
      <c r="G17" s="14"/>
      <c r="H17" s="14"/>
      <c r="I17" s="14"/>
    </row>
    <row r="18" spans="1:9" ht="15.75">
      <c r="A18" s="84"/>
      <c r="B18" s="16" t="s">
        <v>20</v>
      </c>
      <c r="C18" s="23"/>
      <c r="D18" s="14"/>
      <c r="E18" s="14"/>
      <c r="F18" s="14"/>
      <c r="G18" s="14"/>
      <c r="H18" s="14"/>
      <c r="I18" s="14"/>
    </row>
    <row r="19" spans="1:9" ht="18.75" customHeight="1">
      <c r="A19" s="84"/>
      <c r="B19" s="16" t="s">
        <v>21</v>
      </c>
      <c r="C19" s="23" t="s">
        <v>16</v>
      </c>
      <c r="D19" s="36">
        <v>355346.9</v>
      </c>
      <c r="E19" s="68">
        <v>360167.07</v>
      </c>
      <c r="F19" s="36">
        <v>253536.47</v>
      </c>
      <c r="G19" s="68">
        <v>357880.24</v>
      </c>
      <c r="H19" s="14"/>
      <c r="I19" s="14"/>
    </row>
    <row r="20" spans="1:9" ht="19.5" customHeight="1">
      <c r="A20" s="84"/>
      <c r="B20" s="16" t="s">
        <v>22</v>
      </c>
      <c r="C20" s="23" t="s">
        <v>18</v>
      </c>
      <c r="D20" s="70">
        <v>3</v>
      </c>
      <c r="E20" s="68">
        <v>2.02</v>
      </c>
      <c r="F20" s="70">
        <v>108.74</v>
      </c>
      <c r="G20" s="68">
        <v>7.11</v>
      </c>
      <c r="H20" s="14"/>
      <c r="I20" s="14"/>
    </row>
    <row r="21" spans="1:9" ht="15.75">
      <c r="A21" s="84"/>
      <c r="B21" s="48" t="s">
        <v>23</v>
      </c>
      <c r="C21" s="23" t="s">
        <v>18</v>
      </c>
      <c r="D21" s="68">
        <v>564.96</v>
      </c>
      <c r="E21" s="68">
        <v>570.38</v>
      </c>
      <c r="F21" s="68">
        <v>507.87</v>
      </c>
      <c r="G21" s="68">
        <v>569.38</v>
      </c>
      <c r="H21" s="14"/>
      <c r="I21" s="14"/>
    </row>
    <row r="22" spans="1:9" ht="15.75">
      <c r="A22" s="47"/>
      <c r="B22" s="53" t="s">
        <v>129</v>
      </c>
      <c r="C22" s="23"/>
      <c r="D22" s="69"/>
      <c r="E22" s="69"/>
      <c r="F22" s="69"/>
      <c r="G22" s="69"/>
      <c r="H22" s="14"/>
      <c r="I22" s="14"/>
    </row>
    <row r="23" spans="1:9" ht="15.75">
      <c r="A23" s="47"/>
      <c r="B23" s="16" t="s">
        <v>20</v>
      </c>
      <c r="C23" s="23"/>
      <c r="D23" s="69"/>
      <c r="E23" s="69"/>
      <c r="F23" s="69"/>
      <c r="G23" s="69"/>
      <c r="H23" s="14"/>
      <c r="I23" s="14"/>
    </row>
    <row r="24" spans="1:9" ht="15.75">
      <c r="A24" s="47"/>
      <c r="B24" s="16" t="s">
        <v>21</v>
      </c>
      <c r="C24" s="23" t="s">
        <v>16</v>
      </c>
      <c r="D24" s="36">
        <v>355346.9</v>
      </c>
      <c r="E24" s="68">
        <v>360167.07</v>
      </c>
      <c r="F24" s="36">
        <v>253536.47</v>
      </c>
      <c r="G24" s="68">
        <v>357880.24</v>
      </c>
      <c r="H24" s="14"/>
      <c r="I24" s="14"/>
    </row>
    <row r="25" spans="1:9" ht="15.75">
      <c r="A25" s="47"/>
      <c r="B25" s="48" t="s">
        <v>22</v>
      </c>
      <c r="C25" s="49" t="s">
        <v>18</v>
      </c>
      <c r="D25" s="70">
        <v>3</v>
      </c>
      <c r="E25" s="68">
        <v>2.02</v>
      </c>
      <c r="F25" s="70">
        <v>108.74</v>
      </c>
      <c r="G25" s="68">
        <v>7.11</v>
      </c>
      <c r="H25" s="14"/>
      <c r="I25" s="14"/>
    </row>
    <row r="26" spans="1:9" ht="15.75">
      <c r="A26" s="47"/>
      <c r="B26" s="16" t="s">
        <v>23</v>
      </c>
      <c r="C26" s="23" t="s">
        <v>18</v>
      </c>
      <c r="D26" s="68">
        <v>495.69</v>
      </c>
      <c r="E26" s="68">
        <v>503.57</v>
      </c>
      <c r="F26" s="68">
        <v>459.12</v>
      </c>
      <c r="G26" s="68">
        <v>495.54</v>
      </c>
      <c r="H26" s="14"/>
      <c r="I26" s="14"/>
    </row>
    <row r="27" spans="1:9" ht="18" customHeight="1">
      <c r="A27" s="47"/>
      <c r="B27" s="53" t="s">
        <v>131</v>
      </c>
      <c r="C27" s="23"/>
      <c r="D27" s="14"/>
      <c r="E27" s="14"/>
      <c r="F27" s="14"/>
      <c r="G27" s="14"/>
      <c r="H27" s="14"/>
      <c r="I27" s="14"/>
    </row>
    <row r="28" spans="1:9" ht="15.75">
      <c r="A28" s="47"/>
      <c r="B28" s="16" t="s">
        <v>20</v>
      </c>
      <c r="C28" s="23"/>
      <c r="D28" s="14"/>
      <c r="E28" s="14"/>
      <c r="F28" s="14"/>
      <c r="G28" s="14"/>
      <c r="H28" s="14"/>
      <c r="I28" s="14"/>
    </row>
    <row r="29" spans="1:9" ht="18.75" customHeight="1">
      <c r="A29" s="47"/>
      <c r="B29" s="16" t="s">
        <v>21</v>
      </c>
      <c r="C29" s="23" t="s">
        <v>16</v>
      </c>
      <c r="D29" s="36">
        <v>355346.9</v>
      </c>
      <c r="E29" s="68">
        <v>360167.07</v>
      </c>
      <c r="F29" s="72" t="s">
        <v>121</v>
      </c>
      <c r="G29" s="72" t="s">
        <v>121</v>
      </c>
      <c r="H29" s="14"/>
      <c r="I29" s="14"/>
    </row>
    <row r="30" spans="1:9" ht="19.5" customHeight="1">
      <c r="A30" s="47"/>
      <c r="B30" s="16" t="s">
        <v>22</v>
      </c>
      <c r="C30" s="23" t="s">
        <v>18</v>
      </c>
      <c r="D30" s="70">
        <v>3</v>
      </c>
      <c r="E30" s="68">
        <v>2.02</v>
      </c>
      <c r="F30" s="73" t="s">
        <v>121</v>
      </c>
      <c r="G30" s="73" t="s">
        <v>121</v>
      </c>
      <c r="H30" s="14"/>
      <c r="I30" s="14"/>
    </row>
    <row r="31" spans="1:9" ht="15.75">
      <c r="A31" s="47"/>
      <c r="B31" s="16" t="s">
        <v>23</v>
      </c>
      <c r="C31" s="23" t="s">
        <v>18</v>
      </c>
      <c r="D31" s="36">
        <v>575.68</v>
      </c>
      <c r="E31" s="68">
        <v>582.47</v>
      </c>
      <c r="F31" s="72" t="s">
        <v>121</v>
      </c>
      <c r="G31" s="72" t="s">
        <v>121</v>
      </c>
      <c r="H31" s="14"/>
      <c r="I31" s="14"/>
    </row>
    <row r="33" spans="1:3" ht="17.25" customHeight="1">
      <c r="A33" s="81" t="s">
        <v>36</v>
      </c>
      <c r="B33" s="81"/>
      <c r="C33" s="81"/>
    </row>
    <row r="34" spans="1:3" ht="30.75" customHeight="1">
      <c r="A34" s="81" t="s">
        <v>128</v>
      </c>
      <c r="B34" s="81"/>
      <c r="C34" s="81"/>
    </row>
    <row r="35" ht="15.75">
      <c r="B35" s="46" t="s">
        <v>120</v>
      </c>
    </row>
  </sheetData>
  <sheetProtection/>
  <mergeCells count="9">
    <mergeCell ref="A34:C34"/>
    <mergeCell ref="H9:I9"/>
    <mergeCell ref="A16:A21"/>
    <mergeCell ref="A33:C33"/>
    <mergeCell ref="A9:A10"/>
    <mergeCell ref="B9:B10"/>
    <mergeCell ref="C9:C10"/>
    <mergeCell ref="D9:E9"/>
    <mergeCell ref="F9:G9"/>
  </mergeCells>
  <printOptions horizontalCentered="1"/>
  <pageMargins left="0.1968503937007874" right="0.1968503937007874" top="0.3937007874015748" bottom="0.11811023622047245" header="0.5118110236220472" footer="0.03937007874015748"/>
  <pageSetup horizontalDpi="600" verticalDpi="600" orientation="landscape" paperSize="9" scale="69"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dimeev</cp:lastModifiedBy>
  <cp:lastPrinted>2018-03-21T07:21:56Z</cp:lastPrinted>
  <dcterms:created xsi:type="dcterms:W3CDTF">2015-03-24T10:29:00Z</dcterms:created>
  <dcterms:modified xsi:type="dcterms:W3CDTF">2018-03-23T09:31:59Z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